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aPasta_de_trabalho" defaultThemeVersion="124226"/>
  <mc:AlternateContent xmlns:mc="http://schemas.openxmlformats.org/markup-compatibility/2006">
    <mc:Choice Requires="x15">
      <x15ac:absPath xmlns:x15ac="http://schemas.microsoft.com/office/spreadsheetml/2010/11/ac" url="C:\Users\Carlito\Documents\01 - Pós-Graduação\Seleção\03-Doutorado\2025-Doutorado\2025-1-Doutorado\1-DR- Edital\"/>
    </mc:Choice>
  </mc:AlternateContent>
  <workbookProtection workbookAlgorithmName="SHA-512" workbookHashValue="8KwhVPJI/lFci9kddPxuDDn+MJoUJqMt40Fxn19oqJY3TwE8jQ3pwkgAxlJVke6RQ4qb/hSSgyJabZeFWQNzMg==" workbookSaltValue="uehcBYgtiDxMw6WNPio3qg==" workbookSpinCount="100000" lockStructure="1"/>
  <bookViews>
    <workbookView xWindow="0" yWindow="0" windowWidth="20490" windowHeight="7905" tabRatio="805"/>
  </bookViews>
  <sheets>
    <sheet name="Pontuação Currículo - Doutorado"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0" i="1" l="1"/>
  <c r="I60" i="1" s="1"/>
  <c r="H58" i="1"/>
  <c r="I58" i="1" s="1"/>
  <c r="B62" i="1"/>
  <c r="I11" i="1" l="1"/>
  <c r="I10" i="1"/>
  <c r="H62" i="1" l="1"/>
  <c r="H56" i="1"/>
  <c r="H54" i="1"/>
  <c r="H10" i="1" l="1"/>
  <c r="I26" i="1"/>
  <c r="H51" i="1" l="1"/>
  <c r="I51" i="1" s="1"/>
  <c r="H49" i="1"/>
  <c r="I49" i="1" s="1"/>
  <c r="H68" i="1"/>
  <c r="I68" i="1" s="1"/>
  <c r="H66" i="1"/>
  <c r="I66" i="1" s="1"/>
  <c r="H64" i="1"/>
  <c r="I64" i="1" s="1"/>
  <c r="I62" i="1"/>
  <c r="I56" i="1"/>
  <c r="I54" i="1"/>
  <c r="H11" i="1" l="1"/>
  <c r="I31" i="1" l="1"/>
  <c r="H31" i="1"/>
  <c r="I30" i="1"/>
  <c r="H30" i="1"/>
  <c r="I27" i="1"/>
  <c r="I28" i="1" s="1"/>
  <c r="H26" i="1"/>
  <c r="I32" i="1" l="1"/>
  <c r="I24" i="1"/>
  <c r="H24" i="1"/>
  <c r="I23" i="1"/>
  <c r="H23" i="1"/>
  <c r="H40" i="1"/>
  <c r="I40" i="1" s="1"/>
  <c r="I42" i="1"/>
  <c r="H42" i="1"/>
  <c r="I41" i="1"/>
  <c r="H41" i="1"/>
  <c r="H37" i="1"/>
  <c r="I37" i="1" s="1"/>
  <c r="H19" i="1"/>
  <c r="I19" i="1" s="1"/>
  <c r="H18" i="1"/>
  <c r="I18" i="1" s="1"/>
  <c r="H17" i="1"/>
  <c r="I17" i="1" s="1"/>
  <c r="H16" i="1"/>
  <c r="I16" i="1" s="1"/>
  <c r="H71" i="1"/>
  <c r="I71" i="1" s="1"/>
  <c r="H72" i="1"/>
  <c r="I72" i="1" s="1"/>
  <c r="H39" i="1"/>
  <c r="I39" i="1" s="1"/>
  <c r="H38" i="1"/>
  <c r="I38" i="1" s="1"/>
  <c r="H36" i="1"/>
  <c r="I36" i="1" s="1"/>
  <c r="H35" i="1"/>
  <c r="I35" i="1" s="1"/>
  <c r="H34" i="1"/>
  <c r="I34" i="1" s="1"/>
  <c r="H33" i="1"/>
  <c r="I33" i="1" s="1"/>
  <c r="H29" i="1"/>
  <c r="I29" i="1" s="1"/>
  <c r="H22" i="1"/>
  <c r="I22" i="1" s="1"/>
  <c r="H70" i="1"/>
  <c r="I70" i="1" s="1"/>
  <c r="H14" i="1"/>
  <c r="I14" i="1" s="1"/>
  <c r="H13" i="1"/>
  <c r="I13" i="1" s="1"/>
  <c r="I12" i="1"/>
  <c r="I20" i="1" l="1"/>
  <c r="I43" i="1"/>
  <c r="I73" i="1"/>
  <c r="I25" i="1"/>
  <c r="I44" i="1" l="1"/>
  <c r="D8" i="1" s="1"/>
</calcChain>
</file>

<file path=xl/sharedStrings.xml><?xml version="1.0" encoding="utf-8"?>
<sst xmlns="http://schemas.openxmlformats.org/spreadsheetml/2006/main" count="119" uniqueCount="91">
  <si>
    <t>Máximo de pontos</t>
  </si>
  <si>
    <t>Peso</t>
  </si>
  <si>
    <t>Total</t>
  </si>
  <si>
    <t>Pontuação</t>
  </si>
  <si>
    <t>número de anos</t>
  </si>
  <si>
    <t>número de cursos</t>
  </si>
  <si>
    <t>número de participações</t>
  </si>
  <si>
    <t>Total Formação Acadêmica</t>
  </si>
  <si>
    <t>As publicações como primeiro autor receberão 100% da pontuação;</t>
  </si>
  <si>
    <t>como coautor será atribuída pontuação equivalente a 50% em relação à de primeiro autor</t>
  </si>
  <si>
    <t>número de capítulos</t>
  </si>
  <si>
    <t>Total Produção Científica</t>
  </si>
  <si>
    <t>número de projetos</t>
  </si>
  <si>
    <t>número de palestras</t>
  </si>
  <si>
    <t>Total Experiência Profissional</t>
  </si>
  <si>
    <t>número de livros</t>
  </si>
  <si>
    <t>número de autorias</t>
  </si>
  <si>
    <t>I. Formação Acadêmica</t>
  </si>
  <si>
    <t>número de experiências</t>
  </si>
  <si>
    <t>número de prêmios</t>
  </si>
  <si>
    <t>número de eventos</t>
  </si>
  <si>
    <t>número de consultorias</t>
  </si>
  <si>
    <t>II. Experiência Profissional</t>
  </si>
  <si>
    <t>III. Produção científica</t>
  </si>
  <si>
    <t>número de orientados</t>
  </si>
  <si>
    <t>número de aprovações</t>
  </si>
  <si>
    <t>Nome:</t>
  </si>
  <si>
    <t>Unidade</t>
  </si>
  <si>
    <t>Esta planilha está bloqueada. Apenas as células com fundo amarelo poderão ser preenchidas.</t>
  </si>
  <si>
    <t>ordem</t>
  </si>
  <si>
    <t>Endereço do currículo Lattes:</t>
  </si>
  <si>
    <t>Número</t>
  </si>
  <si>
    <t>O curso deverá ter no mínimo 360 horas de duração.</t>
  </si>
  <si>
    <t>Para cada item digitar o número equivalente na área amarela. A pontuação será calculada automaticamente.</t>
  </si>
  <si>
    <t>número de cursos de especialização</t>
  </si>
  <si>
    <t>Total Atividade Docente na Graduação</t>
  </si>
  <si>
    <t>Total Atividade Docente na Pós-Graduação</t>
  </si>
  <si>
    <t>PROGRAMA DE PÓS-GRADUAÇÃO EM AQUICULTURA / UNIVERSIDADE FEDERAL DE SANTA CATARINA</t>
  </si>
  <si>
    <t>número de vínculos</t>
  </si>
  <si>
    <t>número de produções</t>
  </si>
  <si>
    <t>PONTUAÇÃO =</t>
  </si>
  <si>
    <r>
      <t xml:space="preserve">número de resumos como </t>
    </r>
    <r>
      <rPr>
        <b/>
        <sz val="9"/>
        <color rgb="FFFF0000"/>
        <rFont val="Calibri"/>
        <family val="2"/>
        <scheme val="minor"/>
      </rPr>
      <t>primeiro</t>
    </r>
    <r>
      <rPr>
        <sz val="9"/>
        <color indexed="8"/>
        <rFont val="Calibri"/>
        <family val="2"/>
        <scheme val="minor"/>
      </rPr>
      <t xml:space="preserve"> autor</t>
    </r>
  </si>
  <si>
    <r>
      <t xml:space="preserve">número de resumos como </t>
    </r>
    <r>
      <rPr>
        <b/>
        <sz val="9"/>
        <color rgb="FFFF0000"/>
        <rFont val="Calibri"/>
        <family val="2"/>
        <scheme val="minor"/>
      </rPr>
      <t>coautor</t>
    </r>
  </si>
  <si>
    <t>Total coordenação de projetos</t>
  </si>
  <si>
    <t>Total patentes</t>
  </si>
  <si>
    <t>Atividade de docência no ensino médio, como professor contratado (efetivo ou substituto): 1 ponto/ano.</t>
  </si>
  <si>
    <t>Trabalho completo em anais de eventos científicos:                                                                        0,2 ponto/trabalho completo</t>
  </si>
  <si>
    <t>Mestrado</t>
  </si>
  <si>
    <r>
      <t xml:space="preserve">Mestrado: </t>
    </r>
    <r>
      <rPr>
        <sz val="11"/>
        <rFont val="Calibri"/>
        <family val="2"/>
        <scheme val="minor"/>
      </rPr>
      <t xml:space="preserve">concluído ou com matrícula na última fase: </t>
    </r>
    <r>
      <rPr>
        <sz val="11"/>
        <color rgb="FFFF0000"/>
        <rFont val="Calibri"/>
        <family val="2"/>
        <scheme val="minor"/>
      </rPr>
      <t>se em Aquicultura ou áreas afins</t>
    </r>
    <r>
      <rPr>
        <sz val="11"/>
        <color theme="1"/>
        <rFont val="Calibri"/>
        <family val="2"/>
        <scheme val="minor"/>
      </rPr>
      <t>: 25 pontos</t>
    </r>
  </si>
  <si>
    <t>Prêmio ou Mérito Profissional ou Acadêmico Nacional: 2 pontos/prêmio</t>
  </si>
  <si>
    <t>Prêmio ou Mérito Profissional ou Acadêmico Internacional: 4 pontos/prêmio</t>
  </si>
  <si>
    <r>
      <t xml:space="preserve">Atividade de docência na Graduação </t>
    </r>
    <r>
      <rPr>
        <sz val="11"/>
        <color rgb="FFFF0000"/>
        <rFont val="Calibri"/>
        <family val="2"/>
        <scheme val="minor"/>
      </rPr>
      <t>EM OUTRAS ÁREAS</t>
    </r>
    <r>
      <rPr>
        <sz val="11"/>
        <color theme="1"/>
        <rFont val="Calibri"/>
        <family val="2"/>
        <scheme val="minor"/>
      </rPr>
      <t>, como professor contratado (efetivo ou substituto): 1</t>
    </r>
    <r>
      <rPr>
        <sz val="11"/>
        <rFont val="Calibri"/>
        <family val="2"/>
        <scheme val="minor"/>
      </rPr>
      <t xml:space="preserve"> ponto/ano.</t>
    </r>
  </si>
  <si>
    <r>
      <t xml:space="preserve">Atividade de docência na Pós-Graduação </t>
    </r>
    <r>
      <rPr>
        <sz val="11"/>
        <color rgb="FFFF0000"/>
        <rFont val="Calibri"/>
        <family val="2"/>
        <scheme val="minor"/>
      </rPr>
      <t>EM OUTRAS ÁREAS</t>
    </r>
    <r>
      <rPr>
        <sz val="11"/>
        <color theme="1"/>
        <rFont val="Calibri"/>
        <family val="2"/>
        <scheme val="minor"/>
      </rPr>
      <t>, como professor contratado (efetivo ou substituto): 3</t>
    </r>
    <r>
      <rPr>
        <sz val="11"/>
        <rFont val="Calibri"/>
        <family val="2"/>
        <scheme val="minor"/>
      </rPr>
      <t xml:space="preserve"> pontos/ano.</t>
    </r>
  </si>
  <si>
    <t>Participação em projeto de pesquisa ou extensão: 0,2 ponto/projeto</t>
  </si>
  <si>
    <t>Participação em bancas de Trabalho de Conclusão de Curso: 0,2 ponto/banca</t>
  </si>
  <si>
    <r>
      <t xml:space="preserve">Vínculo empregatício atual </t>
    </r>
    <r>
      <rPr>
        <sz val="11"/>
        <color rgb="FFFF0000"/>
        <rFont val="Calibri"/>
        <family val="2"/>
        <scheme val="minor"/>
      </rPr>
      <t>na área de aquicultura</t>
    </r>
    <r>
      <rPr>
        <sz val="11"/>
        <rFont val="Calibri"/>
        <family val="2"/>
        <scheme val="minor"/>
      </rPr>
      <t>: 3 pontos</t>
    </r>
  </si>
  <si>
    <r>
      <t xml:space="preserve">Vínculo empregatício atual: se o candidato apresenta vínculo </t>
    </r>
    <r>
      <rPr>
        <sz val="11"/>
        <color rgb="FFFF0000"/>
        <rFont val="Calibri"/>
        <family val="2"/>
        <scheme val="minor"/>
      </rPr>
      <t>em área fim da aquicultura:</t>
    </r>
    <r>
      <rPr>
        <sz val="11"/>
        <color theme="1"/>
        <rFont val="Calibri"/>
        <family val="2"/>
        <scheme val="minor"/>
      </rPr>
      <t xml:space="preserve"> 1 ponto</t>
    </r>
  </si>
  <si>
    <r>
      <t xml:space="preserve">Produção Técnica (patentes registradas, boletins técnicos ou de divulgação científica na </t>
    </r>
    <r>
      <rPr>
        <sz val="11"/>
        <color rgb="FFFF0000"/>
        <rFont val="Calibri"/>
        <family val="2"/>
        <scheme val="minor"/>
      </rPr>
      <t>área de Aquicultura:</t>
    </r>
    <r>
      <rPr>
        <sz val="11"/>
        <rFont val="Calibri"/>
        <family val="2"/>
        <scheme val="minor"/>
      </rPr>
      <t xml:space="preserve"> 2 pontos/produção</t>
    </r>
  </si>
  <si>
    <r>
      <t xml:space="preserve">Mestrado: concluído ou com matrícula na última fase: </t>
    </r>
    <r>
      <rPr>
        <sz val="11"/>
        <color rgb="FFFF0000"/>
        <rFont val="Calibri"/>
        <family val="2"/>
        <scheme val="minor"/>
      </rPr>
      <t>se em outras áreas:</t>
    </r>
    <r>
      <rPr>
        <sz val="11"/>
        <color theme="1"/>
        <rFont val="Calibri"/>
        <family val="2"/>
        <scheme val="minor"/>
      </rPr>
      <t xml:space="preserve"> 10 pontos</t>
    </r>
  </si>
  <si>
    <t>Cursos de Especialização: 2 pontos/curso</t>
  </si>
  <si>
    <t>Organização de eventos científicos: 1 ponto/evento</t>
  </si>
  <si>
    <r>
      <t xml:space="preserve">Experiência Internacional em Aquicultura ou Recursos Pesqueiros (cursos, estágios, treinamento ou trabalho no exterior): 5 pontos/experiência internacional.                                       </t>
    </r>
    <r>
      <rPr>
        <sz val="11"/>
        <color rgb="FFFF0000"/>
        <rFont val="Calibri"/>
        <family val="2"/>
        <scheme val="minor"/>
      </rPr>
      <t>A experiência internacional deverá ter duração mínima comprovada de um mês.</t>
    </r>
  </si>
  <si>
    <r>
      <t xml:space="preserve">Atividade de docência na Graduação </t>
    </r>
    <r>
      <rPr>
        <sz val="11"/>
        <color rgb="FFFF0000"/>
        <rFont val="Calibri"/>
        <family val="2"/>
        <scheme val="minor"/>
      </rPr>
      <t>NA ÁREA DE AQUICULTURA</t>
    </r>
    <r>
      <rPr>
        <sz val="11"/>
        <color theme="1"/>
        <rFont val="Calibri"/>
        <family val="2"/>
        <scheme val="minor"/>
      </rPr>
      <t>, como professor contratado (efetivo ou substituto): 3</t>
    </r>
    <r>
      <rPr>
        <sz val="11"/>
        <rFont val="Calibri"/>
        <family val="2"/>
        <scheme val="minor"/>
      </rPr>
      <t xml:space="preserve"> pontos/ano.</t>
    </r>
  </si>
  <si>
    <r>
      <t xml:space="preserve">Atividade de docência na Pós-Graduação </t>
    </r>
    <r>
      <rPr>
        <sz val="11"/>
        <color rgb="FFFF0000"/>
        <rFont val="Calibri"/>
        <family val="2"/>
        <scheme val="minor"/>
      </rPr>
      <t>NA ÁREA DE AQUICULTURA</t>
    </r>
    <r>
      <rPr>
        <sz val="11"/>
        <color theme="1"/>
        <rFont val="Calibri"/>
        <family val="2"/>
        <scheme val="minor"/>
      </rPr>
      <t>, como professor contratado (efetivo ou substituto): 7</t>
    </r>
    <r>
      <rPr>
        <sz val="11"/>
        <rFont val="Calibri"/>
        <family val="2"/>
        <scheme val="minor"/>
      </rPr>
      <t xml:space="preserve"> pontos/ano.</t>
    </r>
  </si>
  <si>
    <t>Orientação e/ou supervisão de Trabalho de Conclusão de Curso de graduação: 2 pontos/orientação ou supervisão.</t>
  </si>
  <si>
    <r>
      <t xml:space="preserve">Coordenação de projetos de pesquisa ou extensão </t>
    </r>
    <r>
      <rPr>
        <sz val="11"/>
        <color rgb="FFFF0000"/>
        <rFont val="Calibri"/>
        <family val="2"/>
        <scheme val="minor"/>
      </rPr>
      <t>NA ÁREA DE AQUICULTURA</t>
    </r>
    <r>
      <rPr>
        <sz val="11"/>
        <color theme="1"/>
        <rFont val="Calibri"/>
        <family val="2"/>
        <scheme val="minor"/>
      </rPr>
      <t xml:space="preserve">: 5 </t>
    </r>
    <r>
      <rPr>
        <sz val="11"/>
        <rFont val="Calibri"/>
        <family val="2"/>
        <scheme val="minor"/>
      </rPr>
      <t>pontos/projeto.</t>
    </r>
  </si>
  <si>
    <r>
      <t xml:space="preserve">Coordenação de projetos de pesquisa ou extensão </t>
    </r>
    <r>
      <rPr>
        <sz val="11"/>
        <color rgb="FFFF0000"/>
        <rFont val="Calibri"/>
        <family val="2"/>
        <scheme val="minor"/>
      </rPr>
      <t>EM OUTRAS ÁREAS</t>
    </r>
    <r>
      <rPr>
        <sz val="11"/>
        <color theme="1"/>
        <rFont val="Calibri"/>
        <family val="2"/>
        <scheme val="minor"/>
      </rPr>
      <t xml:space="preserve">: 2 </t>
    </r>
    <r>
      <rPr>
        <sz val="11"/>
        <rFont val="Calibri"/>
        <family val="2"/>
        <scheme val="minor"/>
      </rPr>
      <t>pontos/projeto.</t>
    </r>
  </si>
  <si>
    <r>
      <t xml:space="preserve">Cursos oferecidos na área de Aquicultura </t>
    </r>
    <r>
      <rPr>
        <sz val="11"/>
        <color rgb="FFFF0000"/>
        <rFont val="Calibri"/>
        <family val="2"/>
        <scheme val="minor"/>
      </rPr>
      <t xml:space="preserve">com duração mínima de 8 horas: </t>
    </r>
    <r>
      <rPr>
        <sz val="11"/>
        <color theme="1"/>
        <rFont val="Calibri"/>
        <family val="2"/>
        <scheme val="minor"/>
      </rPr>
      <t>0,5 ponto/curso</t>
    </r>
  </si>
  <si>
    <t xml:space="preserve">Palestras proferidas na área de Aquicultura: 0,1 ponto/palestra </t>
  </si>
  <si>
    <t>Aprovação em concurso público: 1 ponto/ aprovação</t>
  </si>
  <si>
    <r>
      <t xml:space="preserve">Consultorias de natureza técnica ou profissional, </t>
    </r>
    <r>
      <rPr>
        <sz val="11"/>
        <color rgb="FFFF0000"/>
        <rFont val="Calibri"/>
        <family val="2"/>
        <scheme val="minor"/>
      </rPr>
      <t>dentro da área de Aquicultura</t>
    </r>
    <r>
      <rPr>
        <sz val="11"/>
        <color theme="1"/>
        <rFont val="Calibri"/>
        <family val="2"/>
        <scheme val="minor"/>
      </rPr>
      <t>: 0,5 ponto/consultoria</t>
    </r>
  </si>
  <si>
    <r>
      <t xml:space="preserve">Produção Técnica (patentes registradas, boletins técnicos ou de divulgação científica) </t>
    </r>
    <r>
      <rPr>
        <sz val="11"/>
        <color rgb="FFFF0000"/>
        <rFont val="Calibri"/>
        <family val="2"/>
        <scheme val="minor"/>
      </rPr>
      <t xml:space="preserve">em outras áreas: </t>
    </r>
    <r>
      <rPr>
        <sz val="11"/>
        <rFont val="Calibri"/>
        <family val="2"/>
        <scheme val="minor"/>
      </rPr>
      <t>1 ponto/produção</t>
    </r>
  </si>
  <si>
    <t>Resumos em eventos científicos: 0,1 ponto/resumo</t>
  </si>
  <si>
    <t xml:space="preserve">Capítulo de livro: 5 pontos/capítulo publicado </t>
  </si>
  <si>
    <t>Organização ou edição de livro: 10 pontos/livro</t>
  </si>
  <si>
    <t>Autoria de livro: 15 pontos/livro</t>
  </si>
  <si>
    <t>Bolsa em Projeto de Pesquisa e/ou Extensão: 2 pontos/ano</t>
  </si>
  <si>
    <r>
      <t>Resumos em eventos científicos</t>
    </r>
    <r>
      <rPr>
        <b/>
        <u/>
        <sz val="11"/>
        <color rgb="FFFF0000"/>
        <rFont val="Calibri"/>
        <family val="2"/>
        <scheme val="minor"/>
      </rPr>
      <t/>
    </r>
  </si>
  <si>
    <r>
      <t>ARTIGO CIENTÍFICO PUBLICADO</t>
    </r>
    <r>
      <rPr>
        <b/>
        <sz val="11"/>
        <color rgb="FFFF0000"/>
        <rFont val="Calibri"/>
        <family val="2"/>
        <scheme val="minor"/>
      </rPr>
      <t xml:space="preserve"> na área de Zootecnia e Recursos Pesqueiros/CAPES</t>
    </r>
  </si>
  <si>
    <t>percentil na base Scopus de 87,5 a 99,9</t>
  </si>
  <si>
    <t>percentil na base Scopus de  75,0 a 87,4</t>
  </si>
  <si>
    <t>percentil na base Scopus de  62,5 a 74,9</t>
  </si>
  <si>
    <t>percentil na base Scopus de  50.0 a 62,4</t>
  </si>
  <si>
    <t>percentil na base Scopus de  37,5 a 49,9</t>
  </si>
  <si>
    <t>percentil na base Scopus de  25.0 a 37,4</t>
  </si>
  <si>
    <t>percentil na base Scopus de  12,5 a 24,9</t>
  </si>
  <si>
    <t>percentil na base Scopus de  0,10 a 12,4</t>
  </si>
  <si>
    <r>
      <t xml:space="preserve">número de artigos - </t>
    </r>
    <r>
      <rPr>
        <b/>
        <sz val="9"/>
        <color rgb="FFFF0000"/>
        <rFont val="Calibri"/>
        <family val="2"/>
        <scheme val="minor"/>
      </rPr>
      <t>primeiro</t>
    </r>
    <r>
      <rPr>
        <sz val="9"/>
        <color indexed="8"/>
        <rFont val="Calibri"/>
        <family val="2"/>
        <scheme val="minor"/>
      </rPr>
      <t xml:space="preserve"> autor</t>
    </r>
  </si>
  <si>
    <r>
      <t xml:space="preserve">número de artigos - </t>
    </r>
    <r>
      <rPr>
        <b/>
        <sz val="9"/>
        <color rgb="FFFF0000"/>
        <rFont val="Calibri"/>
        <family val="2"/>
        <scheme val="minor"/>
      </rPr>
      <t>coautor</t>
    </r>
  </si>
  <si>
    <t>ANEXO VIII - PLANILHA DE PONTUAÇÃO DO "CURRICULUM VITAE"</t>
  </si>
  <si>
    <t>EDITAL Nº 04/PPGAQI/2024 - DOUTORADO - Ingresso 2025-1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</si>
</sst>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1"/>
      <color theme="1"/>
      <name val="Calibri"/>
      <family val="2"/>
      <scheme val="minor"/>
    </font>
    <font>
      <b/>
      <sz val="11"/>
      <color indexed="8"/>
      <name val="Calibri"/>
      <family val="2"/>
      <scheme val="minor"/>
    </font>
    <font>
      <b/>
      <sz val="14"/>
      <color indexed="8"/>
      <name val="Calibri"/>
      <family val="2"/>
      <scheme val="minor"/>
    </font>
    <font>
      <b/>
      <sz val="11"/>
      <color indexed="9"/>
      <name val="Calibri"/>
      <family val="2"/>
      <scheme val="minor"/>
    </font>
    <font>
      <sz val="11"/>
      <name val="Calibri"/>
      <family val="2"/>
      <scheme val="minor"/>
    </font>
    <font>
      <b/>
      <i/>
      <sz val="14"/>
      <color indexed="8"/>
      <name val="Calibri"/>
      <family val="2"/>
      <scheme val="minor"/>
    </font>
    <font>
      <sz val="11"/>
      <color indexed="9"/>
      <name val="Calibri"/>
      <family val="2"/>
      <scheme val="minor"/>
    </font>
    <font>
      <b/>
      <sz val="9"/>
      <color indexed="9"/>
      <name val="Calibri"/>
      <family val="2"/>
      <scheme val="minor"/>
    </font>
    <font>
      <b/>
      <sz val="9"/>
      <color rgb="FFFF0000"/>
      <name val="Calibri"/>
      <family val="2"/>
      <scheme val="minor"/>
    </font>
    <font>
      <b/>
      <sz val="11"/>
      <color rgb="FFFF0000"/>
      <name val="Calibri"/>
      <family val="2"/>
      <scheme val="minor"/>
    </font>
    <font>
      <b/>
      <sz val="11"/>
      <name val="Calibri"/>
      <family val="2"/>
      <scheme val="minor"/>
    </font>
    <font>
      <b/>
      <u/>
      <sz val="11"/>
      <color rgb="FFFF0000"/>
      <name val="Calibri"/>
      <family val="2"/>
      <scheme val="minor"/>
    </font>
    <font>
      <b/>
      <sz val="9"/>
      <color indexed="8"/>
      <name val="Calibri"/>
      <family val="2"/>
      <scheme val="minor"/>
    </font>
    <font>
      <sz val="9"/>
      <color indexed="8"/>
      <name val="Calibri"/>
      <family val="2"/>
      <scheme val="minor"/>
    </font>
    <font>
      <sz val="9"/>
      <color indexed="9"/>
      <name val="Calibri"/>
      <family val="2"/>
      <scheme val="minor"/>
    </font>
    <font>
      <sz val="11"/>
      <color indexed="8"/>
      <name val="Calibri"/>
      <family val="2"/>
      <scheme val="minor"/>
    </font>
    <font>
      <b/>
      <sz val="13"/>
      <name val="Calibri"/>
      <family val="2"/>
      <scheme val="minor"/>
    </font>
    <font>
      <sz val="11"/>
      <color rgb="FFFF0000"/>
      <name val="Calibri"/>
      <family val="2"/>
      <scheme val="minor"/>
    </font>
    <font>
      <b/>
      <sz val="13"/>
      <color rgb="FFFF0000"/>
      <name val="Calibri"/>
      <family val="2"/>
      <scheme val="minor"/>
    </font>
    <font>
      <b/>
      <sz val="14"/>
      <color indexed="9"/>
      <name val="Calibri"/>
      <family val="2"/>
      <scheme val="minor"/>
    </font>
    <font>
      <sz val="14"/>
      <color indexed="9"/>
      <name val="Calibri"/>
      <family val="2"/>
      <scheme val="minor"/>
    </font>
    <font>
      <sz val="8"/>
      <name val="Calibri"/>
      <family val="2"/>
      <scheme val="minor"/>
    </font>
  </fonts>
  <fills count="9">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CC"/>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0" fillId="4" borderId="2"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2" xfId="0" applyFont="1" applyBorder="1" applyAlignment="1" applyProtection="1">
      <alignment vertical="center"/>
    </xf>
    <xf numFmtId="0" fontId="0" fillId="0" borderId="2" xfId="0" applyFont="1" applyBorder="1" applyAlignment="1" applyProtection="1">
      <alignment vertical="center" wrapText="1"/>
    </xf>
    <xf numFmtId="0" fontId="0" fillId="3" borderId="2" xfId="0" applyFont="1" applyFill="1" applyBorder="1" applyAlignment="1" applyProtection="1">
      <alignment horizontal="center" vertical="center"/>
      <protection locked="0"/>
    </xf>
    <xf numFmtId="0" fontId="0" fillId="5" borderId="7" xfId="0" applyFont="1" applyFill="1" applyBorder="1" applyAlignment="1" applyProtection="1">
      <alignment horizontal="center" vertical="center"/>
    </xf>
    <xf numFmtId="0" fontId="5" fillId="3" borderId="2" xfId="0" applyFont="1" applyFill="1" applyBorder="1" applyAlignment="1" applyProtection="1">
      <alignment horizontal="center" vertical="center"/>
      <protection locked="0"/>
    </xf>
    <xf numFmtId="0" fontId="2" fillId="5" borderId="7" xfId="0" applyFont="1" applyFill="1" applyBorder="1" applyAlignment="1" applyProtection="1">
      <alignment horizontal="right" vertical="center"/>
    </xf>
    <xf numFmtId="0" fontId="0" fillId="4" borderId="3" xfId="0" applyFont="1" applyFill="1" applyBorder="1" applyAlignment="1" applyProtection="1">
      <alignment horizontal="center" vertical="center"/>
    </xf>
    <xf numFmtId="0" fontId="0" fillId="0" borderId="3" xfId="0" applyFont="1" applyBorder="1" applyAlignment="1" applyProtection="1">
      <alignment horizontal="center" vertical="center"/>
    </xf>
    <xf numFmtId="0" fontId="0" fillId="0" borderId="0" xfId="0" applyFont="1" applyProtection="1"/>
    <xf numFmtId="0" fontId="0" fillId="0" borderId="0" xfId="0" applyFont="1" applyFill="1" applyProtection="1"/>
    <xf numFmtId="0" fontId="0" fillId="0" borderId="0" xfId="0" applyFont="1" applyBorder="1" applyProtection="1"/>
    <xf numFmtId="0" fontId="14" fillId="0" borderId="2"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0" borderId="3" xfId="0" applyFont="1" applyFill="1" applyBorder="1" applyAlignment="1" applyProtection="1">
      <alignment horizontal="center" vertical="center" wrapText="1"/>
    </xf>
    <xf numFmtId="0" fontId="16" fillId="0" borderId="2" xfId="0" applyFont="1" applyBorder="1" applyAlignment="1" applyProtection="1">
      <alignment horizontal="center" vertical="center"/>
    </xf>
    <xf numFmtId="0" fontId="16" fillId="5" borderId="7" xfId="0" applyFont="1" applyFill="1" applyBorder="1" applyAlignment="1" applyProtection="1">
      <alignment horizontal="center" vertical="center"/>
    </xf>
    <xf numFmtId="0" fontId="0" fillId="3" borderId="3" xfId="0" applyFont="1" applyFill="1" applyBorder="1" applyAlignment="1" applyProtection="1">
      <alignment horizontal="center" vertical="center"/>
      <protection locked="0"/>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0" borderId="0" xfId="0" applyFont="1" applyBorder="1" applyAlignment="1" applyProtection="1">
      <alignment vertical="center"/>
    </xf>
    <xf numFmtId="0" fontId="0" fillId="0" borderId="0" xfId="0" applyFont="1" applyAlignment="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Font="1" applyFill="1" applyBorder="1" applyProtection="1"/>
    <xf numFmtId="0" fontId="0" fillId="3" borderId="1"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7" fillId="2" borderId="7" xfId="0" applyFont="1" applyFill="1" applyBorder="1" applyAlignment="1" applyProtection="1">
      <alignment horizontal="center"/>
    </xf>
    <xf numFmtId="0" fontId="7" fillId="2" borderId="1" xfId="0" applyFont="1" applyFill="1" applyBorder="1" applyAlignment="1" applyProtection="1">
      <alignment vertical="center"/>
    </xf>
    <xf numFmtId="0" fontId="0" fillId="0" borderId="2" xfId="0" applyFont="1" applyBorder="1" applyAlignment="1" applyProtection="1">
      <alignment wrapText="1"/>
    </xf>
    <xf numFmtId="0" fontId="0" fillId="0" borderId="0" xfId="0" quotePrefix="1" applyFont="1" applyFill="1" applyProtection="1"/>
    <xf numFmtId="0" fontId="18" fillId="0" borderId="0" xfId="0" applyFont="1" applyFill="1" applyProtection="1"/>
    <xf numFmtId="0" fontId="0" fillId="0" borderId="2"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0" fillId="0" borderId="2" xfId="0" applyFont="1" applyBorder="1" applyAlignment="1" applyProtection="1">
      <alignment horizontal="left" vertical="center" wrapText="1"/>
    </xf>
    <xf numFmtId="0" fontId="0" fillId="0" borderId="3" xfId="0" applyFont="1" applyFill="1" applyBorder="1" applyAlignment="1" applyProtection="1">
      <alignment horizontal="center" vertical="center"/>
    </xf>
    <xf numFmtId="0" fontId="14" fillId="0" borderId="1" xfId="0" applyFont="1" applyBorder="1" applyAlignment="1" applyProtection="1">
      <alignment horizontal="center" vertical="center" wrapText="1"/>
    </xf>
    <xf numFmtId="0" fontId="0" fillId="3" borderId="11" xfId="0" applyFont="1" applyFill="1" applyBorder="1" applyAlignment="1" applyProtection="1">
      <alignment horizontal="center" vertical="center"/>
      <protection locked="0"/>
    </xf>
    <xf numFmtId="0" fontId="0" fillId="0" borderId="3"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0" borderId="1" xfId="0" applyFont="1" applyBorder="1" applyAlignment="1" applyProtection="1">
      <alignment horizontal="center" vertical="center"/>
    </xf>
    <xf numFmtId="0" fontId="5" fillId="3"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xf>
    <xf numFmtId="0" fontId="14" fillId="0" borderId="3"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7" fillId="0" borderId="2" xfId="0" quotePrefix="1" applyFont="1" applyFill="1" applyBorder="1" applyAlignment="1" applyProtection="1">
      <alignment horizontal="right" vertical="center"/>
    </xf>
    <xf numFmtId="0" fontId="0" fillId="0" borderId="2" xfId="0" applyFont="1" applyFill="1" applyBorder="1" applyAlignment="1" applyProtection="1">
      <alignment vertical="center" wrapText="1"/>
    </xf>
    <xf numFmtId="11" fontId="18" fillId="0" borderId="8" xfId="0" applyNumberFormat="1" applyFont="1" applyBorder="1" applyAlignment="1" applyProtection="1">
      <alignment vertical="top" wrapText="1"/>
    </xf>
    <xf numFmtId="0" fontId="0" fillId="5" borderId="10" xfId="0" applyFont="1" applyFill="1" applyBorder="1" applyAlignment="1" applyProtection="1">
      <alignment vertical="center" wrapText="1"/>
    </xf>
    <xf numFmtId="0" fontId="0" fillId="5" borderId="14" xfId="0" applyFont="1" applyFill="1" applyBorder="1" applyAlignment="1" applyProtection="1">
      <alignment vertical="center" wrapText="1"/>
    </xf>
    <xf numFmtId="0" fontId="16" fillId="5" borderId="0" xfId="0"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2" fillId="5" borderId="0" xfId="0" applyFont="1" applyFill="1" applyBorder="1" applyAlignment="1" applyProtection="1">
      <alignment horizontal="right" vertical="center"/>
    </xf>
    <xf numFmtId="0" fontId="14" fillId="0" borderId="2" xfId="0" applyFont="1" applyFill="1" applyBorder="1" applyAlignment="1" applyProtection="1">
      <alignment horizontal="center" vertical="center" wrapText="1"/>
    </xf>
    <xf numFmtId="0" fontId="0" fillId="6" borderId="2"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xf>
    <xf numFmtId="0" fontId="0" fillId="0" borderId="2" xfId="0" applyFont="1" applyBorder="1" applyAlignment="1" applyProtection="1">
      <alignment horizontal="right" vertical="center"/>
    </xf>
    <xf numFmtId="0" fontId="0" fillId="0" borderId="15" xfId="0" applyFont="1" applyBorder="1" applyAlignment="1" applyProtection="1">
      <alignment horizontal="center" vertical="center"/>
    </xf>
    <xf numFmtId="0" fontId="3" fillId="4" borderId="4" xfId="0" applyFont="1" applyFill="1" applyBorder="1" applyAlignment="1" applyProtection="1">
      <alignment vertical="center" wrapText="1"/>
    </xf>
    <xf numFmtId="0" fontId="2" fillId="4" borderId="16" xfId="0" applyFont="1" applyFill="1" applyBorder="1" applyAlignment="1" applyProtection="1">
      <alignment horizontal="center" vertical="center"/>
    </xf>
    <xf numFmtId="0" fontId="3" fillId="4" borderId="16"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4" borderId="16" xfId="0" applyFont="1" applyFill="1" applyBorder="1" applyAlignment="1" applyProtection="1">
      <alignment horizontal="right" vertical="center"/>
    </xf>
    <xf numFmtId="0" fontId="0" fillId="0" borderId="16" xfId="0" applyFont="1" applyBorder="1" applyAlignment="1" applyProtection="1">
      <alignment horizontal="center" vertical="center"/>
    </xf>
    <xf numFmtId="0" fontId="0" fillId="5" borderId="4" xfId="0" applyFont="1" applyFill="1" applyBorder="1" applyAlignment="1" applyProtection="1">
      <alignment vertical="center" wrapText="1"/>
    </xf>
    <xf numFmtId="0" fontId="16" fillId="5" borderId="16" xfId="0" applyFont="1" applyFill="1" applyBorder="1" applyAlignment="1" applyProtection="1">
      <alignment horizontal="center" vertical="center"/>
    </xf>
    <xf numFmtId="0" fontId="14" fillId="5" borderId="16" xfId="0" applyFont="1" applyFill="1" applyBorder="1" applyAlignment="1" applyProtection="1">
      <alignment horizontal="center" vertical="center"/>
    </xf>
    <xf numFmtId="0" fontId="0" fillId="5" borderId="16" xfId="0" applyFont="1" applyFill="1" applyBorder="1" applyAlignment="1" applyProtection="1">
      <alignment horizontal="center" vertical="center"/>
    </xf>
    <xf numFmtId="0" fontId="2" fillId="5" borderId="16" xfId="0" applyFont="1" applyFill="1" applyBorder="1" applyAlignment="1" applyProtection="1">
      <alignment horizontal="right" vertical="center"/>
    </xf>
    <xf numFmtId="0" fontId="7" fillId="2" borderId="2"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7" fillId="2" borderId="2" xfId="0" applyFont="1" applyFill="1" applyBorder="1" applyAlignment="1" applyProtection="1">
      <alignment horizontal="center"/>
    </xf>
    <xf numFmtId="0" fontId="7" fillId="2" borderId="2" xfId="0" applyFont="1" applyFill="1" applyBorder="1" applyAlignment="1" applyProtection="1"/>
    <xf numFmtId="0" fontId="17" fillId="0" borderId="3" xfId="0" quotePrefix="1" applyFont="1" applyFill="1" applyBorder="1" applyAlignment="1" applyProtection="1">
      <alignment horizontal="right" vertical="center"/>
    </xf>
    <xf numFmtId="2" fontId="17" fillId="0" borderId="3" xfId="0" applyNumberFormat="1" applyFont="1" applyFill="1" applyBorder="1" applyAlignment="1" applyProtection="1">
      <alignment vertical="center"/>
    </xf>
    <xf numFmtId="0" fontId="17" fillId="0" borderId="3"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vertical="center" wrapText="1"/>
    </xf>
    <xf numFmtId="0" fontId="4" fillId="2" borderId="18"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4" fillId="2" borderId="16"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20" xfId="0" applyFont="1" applyFill="1" applyBorder="1" applyAlignment="1" applyProtection="1">
      <alignment horizontal="right" vertical="center"/>
    </xf>
    <xf numFmtId="0" fontId="2" fillId="4" borderId="4" xfId="0" applyFont="1" applyFill="1" applyBorder="1" applyAlignment="1" applyProtection="1">
      <alignment vertical="center" wrapText="1"/>
    </xf>
    <xf numFmtId="0" fontId="13" fillId="4" borderId="16" xfId="0" applyFont="1" applyFill="1" applyBorder="1" applyAlignment="1" applyProtection="1">
      <alignment horizontal="center" vertical="center"/>
    </xf>
    <xf numFmtId="0" fontId="21" fillId="2" borderId="1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 fillId="8" borderId="12" xfId="0" applyFont="1" applyFill="1" applyBorder="1" applyAlignment="1" applyProtection="1">
      <alignment horizontal="right" vertical="center"/>
    </xf>
    <xf numFmtId="0" fontId="3" fillId="4" borderId="2" xfId="0" applyFont="1" applyFill="1" applyBorder="1" applyAlignment="1" applyProtection="1"/>
    <xf numFmtId="0" fontId="2" fillId="5" borderId="2" xfId="0" applyFont="1" applyFill="1" applyBorder="1" applyAlignment="1" applyProtection="1">
      <alignment horizontal="right" vertical="center"/>
    </xf>
    <xf numFmtId="0" fontId="2" fillId="4" borderId="2" xfId="0" applyFont="1" applyFill="1" applyBorder="1" applyAlignment="1" applyProtection="1"/>
    <xf numFmtId="0" fontId="0" fillId="0" borderId="7" xfId="0" applyFont="1" applyBorder="1" applyAlignment="1" applyProtection="1">
      <alignment horizontal="center" vertical="center"/>
    </xf>
    <xf numFmtId="0" fontId="20" fillId="2" borderId="2" xfId="0" applyFont="1" applyFill="1" applyBorder="1" applyAlignment="1" applyProtection="1">
      <alignment vertical="center"/>
    </xf>
    <xf numFmtId="0" fontId="8" fillId="2" borderId="2" xfId="0" applyFont="1" applyFill="1" applyBorder="1" applyAlignment="1" applyProtection="1">
      <alignment vertical="center"/>
    </xf>
    <xf numFmtId="2" fontId="0" fillId="0" borderId="2" xfId="0" applyNumberFormat="1" applyFont="1" applyBorder="1" applyAlignment="1" applyProtection="1">
      <alignment horizontal="right" vertical="center"/>
    </xf>
    <xf numFmtId="0" fontId="14" fillId="0" borderId="2" xfId="0" applyFont="1" applyBorder="1" applyAlignment="1">
      <alignment horizontal="center" vertical="center" wrapText="1"/>
    </xf>
    <xf numFmtId="2" fontId="0" fillId="0" borderId="2" xfId="0" applyNumberFormat="1" applyFont="1" applyBorder="1" applyAlignment="1" applyProtection="1">
      <alignment horizontal="right" vertical="center"/>
    </xf>
    <xf numFmtId="2" fontId="0" fillId="0" borderId="2" xfId="0" applyNumberFormat="1" applyBorder="1" applyAlignment="1">
      <alignment horizontal="right" vertical="center"/>
    </xf>
    <xf numFmtId="2" fontId="0" fillId="0" borderId="13" xfId="0" applyNumberFormat="1" applyFont="1" applyBorder="1" applyAlignment="1" applyProtection="1">
      <alignment horizontal="right" vertical="center"/>
    </xf>
    <xf numFmtId="2" fontId="0" fillId="0" borderId="17" xfId="0" applyNumberFormat="1" applyBorder="1" applyAlignment="1">
      <alignment horizontal="right" vertical="center"/>
    </xf>
    <xf numFmtId="2" fontId="0" fillId="0" borderId="9" xfId="0" applyNumberFormat="1" applyBorder="1" applyAlignment="1">
      <alignment horizontal="right"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4" borderId="3"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0" fontId="0" fillId="0" borderId="1" xfId="0" applyFont="1" applyBorder="1" applyAlignment="1" applyProtection="1">
      <alignment horizontal="center" vertical="center"/>
    </xf>
    <xf numFmtId="164" fontId="0" fillId="0" borderId="2" xfId="0" applyNumberFormat="1" applyFont="1" applyBorder="1" applyAlignment="1" applyProtection="1">
      <alignment horizontal="center" vertical="center"/>
    </xf>
    <xf numFmtId="2" fontId="0" fillId="4" borderId="2" xfId="0" applyNumberFormat="1" applyFont="1" applyFill="1" applyBorder="1" applyAlignment="1" applyProtection="1">
      <alignment horizontal="center" vertical="center"/>
    </xf>
    <xf numFmtId="0" fontId="11" fillId="7" borderId="2" xfId="0" applyFont="1" applyFill="1" applyBorder="1" applyAlignment="1">
      <alignment horizontal="left" vertical="center" wrapText="1"/>
    </xf>
    <xf numFmtId="0" fontId="0" fillId="0" borderId="3"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16" fillId="0" borderId="3" xfId="0" applyFont="1" applyBorder="1" applyAlignment="1" applyProtection="1">
      <alignment horizontal="center" vertical="center"/>
    </xf>
    <xf numFmtId="0" fontId="16" fillId="0" borderId="1" xfId="0" applyFont="1" applyBorder="1" applyAlignment="1" applyProtection="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164" fontId="0" fillId="0" borderId="3" xfId="0" applyNumberFormat="1" applyFont="1" applyBorder="1" applyAlignment="1" applyProtection="1">
      <alignment horizontal="center" vertical="center"/>
    </xf>
    <xf numFmtId="164" fontId="0" fillId="0" borderId="1" xfId="0" applyNumberFormat="1" applyFont="1" applyBorder="1" applyAlignment="1" applyProtection="1">
      <alignment horizontal="center" vertical="center"/>
    </xf>
    <xf numFmtId="2" fontId="0" fillId="4" borderId="3" xfId="0" applyNumberFormat="1" applyFont="1" applyFill="1" applyBorder="1" applyAlignment="1" applyProtection="1">
      <alignment horizontal="center" vertical="center"/>
    </xf>
    <xf numFmtId="2" fontId="0" fillId="4" borderId="1" xfId="0" applyNumberFormat="1"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16" fillId="0" borderId="11" xfId="0" applyFont="1" applyBorder="1" applyAlignment="1" applyProtection="1">
      <alignment horizontal="center" vertical="center"/>
    </xf>
    <xf numFmtId="0" fontId="17" fillId="0" borderId="0" xfId="0" applyFont="1" applyAlignment="1">
      <alignment horizontal="center"/>
    </xf>
    <xf numFmtId="0" fontId="17" fillId="0" borderId="0" xfId="0" applyFont="1" applyFill="1" applyAlignment="1" applyProtection="1">
      <alignment horizontal="center"/>
    </xf>
    <xf numFmtId="0" fontId="17" fillId="6" borderId="2" xfId="0" applyFont="1" applyFill="1" applyBorder="1" applyAlignment="1" applyProtection="1">
      <alignment horizontal="center" vertical="center"/>
      <protection locked="0"/>
    </xf>
    <xf numFmtId="0" fontId="19" fillId="7" borderId="0"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xf>
    <xf numFmtId="0" fontId="11" fillId="7" borderId="4" xfId="0" applyFont="1" applyFill="1" applyBorder="1" applyAlignment="1" applyProtection="1">
      <alignment horizontal="left" vertical="center" wrapText="1"/>
    </xf>
    <xf numFmtId="0" fontId="11" fillId="7" borderId="16" xfId="0" applyFont="1" applyFill="1" applyBorder="1" applyAlignment="1" applyProtection="1">
      <alignment horizontal="left" vertical="center" wrapText="1"/>
    </xf>
    <xf numFmtId="0" fontId="11" fillId="7" borderId="5" xfId="0" applyFont="1" applyFill="1" applyBorder="1" applyAlignment="1" applyProtection="1">
      <alignment horizontal="left" vertical="center" wrapText="1"/>
    </xf>
    <xf numFmtId="0" fontId="17" fillId="6"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14" fillId="0" borderId="3"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7" fillId="7" borderId="0"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0" fillId="0" borderId="1" xfId="0" applyBorder="1" applyAlignment="1">
      <alignment horizontal="center" vertical="center"/>
    </xf>
    <xf numFmtId="0" fontId="1" fillId="8" borderId="4" xfId="0" applyFont="1" applyFill="1" applyBorder="1" applyAlignment="1" applyProtection="1">
      <alignment horizontal="right" vertical="center" wrapText="1"/>
    </xf>
    <xf numFmtId="0" fontId="0" fillId="0" borderId="16" xfId="0" applyBorder="1" applyAlignment="1">
      <alignment horizontal="right" vertical="center"/>
    </xf>
    <xf numFmtId="0" fontId="0" fillId="0" borderId="5" xfId="0" applyBorder="1" applyAlignment="1">
      <alignment horizontal="right" vertical="center"/>
    </xf>
    <xf numFmtId="0" fontId="0" fillId="0" borderId="3" xfId="0" applyFont="1" applyBorder="1" applyAlignment="1" applyProtection="1">
      <alignment horizontal="right" vertical="center"/>
    </xf>
    <xf numFmtId="0" fontId="0" fillId="0" borderId="1" xfId="0" applyBorder="1" applyAlignment="1">
      <alignment horizontal="right" vertical="center"/>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1"/>
  <dimension ref="B1:P86"/>
  <sheetViews>
    <sheetView showGridLines="0" tabSelected="1" topLeftCell="A63" zoomScale="80" zoomScaleNormal="80" workbookViewId="0">
      <selection activeCell="F72" activeCellId="51" sqref="D6:I6 D7:I7 F10 F11 F13 F14:F15 F16 F17 F18 F19 F22 F23 F24 F26 F27 F29 F30 F31 F33 F34 F35 F35 F36 F37 F38 F39 F40 F41 F42 F49 F50 F51 F52 F54 F55 F56 F57 F58 F59 F60 F61 F62 F63 F64 F65 F66 F67 F68 F69 F70 F71 F72"/>
    </sheetView>
  </sheetViews>
  <sheetFormatPr defaultColWidth="8.7109375" defaultRowHeight="15" x14ac:dyDescent="0.25"/>
  <cols>
    <col min="1" max="1" width="0.42578125" style="13" customWidth="1"/>
    <col min="2" max="2" width="7.5703125" style="23" customWidth="1"/>
    <col min="3" max="3" width="54.5703125" style="11" customWidth="1"/>
    <col min="4" max="4" width="10.7109375" style="11" customWidth="1"/>
    <col min="5" max="5" width="18.7109375" style="11" customWidth="1"/>
    <col min="6" max="6" width="8.7109375" style="11"/>
    <col min="7" max="7" width="6.140625" style="11" customWidth="1"/>
    <col min="8" max="8" width="7.28515625" style="11" customWidth="1"/>
    <col min="9" max="9" width="10.28515625" style="11" customWidth="1"/>
    <col min="10" max="16" width="8.7109375" style="27"/>
    <col min="17" max="16384" width="8.7109375" style="13"/>
  </cols>
  <sheetData>
    <row r="1" spans="2:16" ht="15.6" customHeight="1" x14ac:dyDescent="0.3">
      <c r="C1" s="129" t="s">
        <v>37</v>
      </c>
      <c r="D1" s="129"/>
      <c r="E1" s="129"/>
      <c r="F1" s="129"/>
      <c r="G1" s="129"/>
      <c r="H1" s="129"/>
      <c r="I1" s="129"/>
    </row>
    <row r="2" spans="2:16" ht="17.25" x14ac:dyDescent="0.3">
      <c r="C2" s="130" t="s">
        <v>90</v>
      </c>
      <c r="D2" s="130"/>
      <c r="E2" s="130"/>
      <c r="F2" s="130"/>
      <c r="G2" s="130"/>
      <c r="H2" s="130"/>
      <c r="I2" s="130"/>
    </row>
    <row r="3" spans="2:16" s="27" customFormat="1" ht="17.25" x14ac:dyDescent="0.3">
      <c r="B3" s="26"/>
      <c r="C3" s="130" t="s">
        <v>89</v>
      </c>
      <c r="D3" s="130"/>
      <c r="E3" s="130"/>
      <c r="F3" s="130"/>
      <c r="G3" s="130"/>
      <c r="H3" s="130"/>
      <c r="I3" s="130"/>
    </row>
    <row r="4" spans="2:16" s="27" customFormat="1" ht="30" customHeight="1" x14ac:dyDescent="0.25">
      <c r="B4" s="26"/>
      <c r="C4" s="142" t="s">
        <v>28</v>
      </c>
      <c r="D4" s="142"/>
      <c r="E4" s="142"/>
      <c r="F4" s="142"/>
      <c r="G4" s="142"/>
      <c r="H4" s="142"/>
      <c r="I4" s="142"/>
    </row>
    <row r="5" spans="2:16" s="27" customFormat="1" ht="19.899999999999999" customHeight="1" x14ac:dyDescent="0.25">
      <c r="B5" s="26"/>
      <c r="C5" s="132" t="s">
        <v>33</v>
      </c>
      <c r="D5" s="132"/>
      <c r="E5" s="132"/>
      <c r="F5" s="132"/>
      <c r="G5" s="132"/>
      <c r="H5" s="132"/>
      <c r="I5" s="132"/>
    </row>
    <row r="6" spans="2:16" ht="19.899999999999999" customHeight="1" x14ac:dyDescent="0.25">
      <c r="C6" s="49" t="s">
        <v>26</v>
      </c>
      <c r="D6" s="137"/>
      <c r="E6" s="137"/>
      <c r="F6" s="137"/>
      <c r="G6" s="137"/>
      <c r="H6" s="137"/>
      <c r="I6" s="137"/>
    </row>
    <row r="7" spans="2:16" ht="19.899999999999999" customHeight="1" x14ac:dyDescent="0.25">
      <c r="C7" s="49" t="s">
        <v>30</v>
      </c>
      <c r="D7" s="131"/>
      <c r="E7" s="131"/>
      <c r="F7" s="131"/>
      <c r="G7" s="131"/>
      <c r="H7" s="131"/>
      <c r="I7" s="131"/>
    </row>
    <row r="8" spans="2:16" s="27" customFormat="1" ht="19.899999999999999" customHeight="1" x14ac:dyDescent="0.25">
      <c r="B8" s="26"/>
      <c r="C8" s="78" t="s">
        <v>40</v>
      </c>
      <c r="D8" s="79">
        <f>SUM(I20,I44,I73)</f>
        <v>0</v>
      </c>
      <c r="E8" s="80"/>
      <c r="F8" s="80"/>
      <c r="G8" s="80"/>
      <c r="H8" s="80"/>
      <c r="I8" s="80"/>
    </row>
    <row r="9" spans="2:16" s="11" customFormat="1" ht="30" x14ac:dyDescent="0.25">
      <c r="B9" s="83" t="s">
        <v>29</v>
      </c>
      <c r="C9" s="84" t="s">
        <v>17</v>
      </c>
      <c r="D9" s="85" t="s">
        <v>0</v>
      </c>
      <c r="E9" s="86" t="s">
        <v>27</v>
      </c>
      <c r="F9" s="87" t="s">
        <v>31</v>
      </c>
      <c r="G9" s="86" t="s">
        <v>1</v>
      </c>
      <c r="H9" s="86" t="s">
        <v>2</v>
      </c>
      <c r="I9" s="88" t="s">
        <v>3</v>
      </c>
      <c r="J9" s="12"/>
      <c r="K9" s="12"/>
      <c r="L9" s="12"/>
      <c r="M9" s="12"/>
      <c r="N9" s="12"/>
      <c r="O9" s="12"/>
      <c r="P9" s="12"/>
    </row>
    <row r="10" spans="2:16" s="11" customFormat="1" ht="28.15" customHeight="1" x14ac:dyDescent="0.25">
      <c r="B10" s="81">
        <v>1</v>
      </c>
      <c r="C10" s="82" t="s">
        <v>48</v>
      </c>
      <c r="D10" s="143">
        <v>25</v>
      </c>
      <c r="E10" s="48" t="s">
        <v>47</v>
      </c>
      <c r="F10" s="45"/>
      <c r="G10" s="46">
        <v>25</v>
      </c>
      <c r="H10" s="44">
        <f>F10*G10</f>
        <v>0</v>
      </c>
      <c r="I10" s="61">
        <f>F10*G10</f>
        <v>0</v>
      </c>
      <c r="J10" s="12"/>
      <c r="K10" s="12"/>
      <c r="L10" s="12"/>
      <c r="M10" s="12"/>
      <c r="N10" s="12"/>
      <c r="O10" s="12"/>
      <c r="P10" s="12"/>
    </row>
    <row r="11" spans="2:16" s="11" customFormat="1" ht="28.15" customHeight="1" x14ac:dyDescent="0.25">
      <c r="B11" s="36">
        <v>2</v>
      </c>
      <c r="C11" s="50" t="s">
        <v>58</v>
      </c>
      <c r="D11" s="144"/>
      <c r="E11" s="14" t="s">
        <v>47</v>
      </c>
      <c r="F11" s="7"/>
      <c r="G11" s="1">
        <v>10</v>
      </c>
      <c r="H11" s="60">
        <f>F11*G11</f>
        <v>0</v>
      </c>
      <c r="I11" s="61">
        <f>F11*G11</f>
        <v>0</v>
      </c>
      <c r="J11" s="12"/>
      <c r="K11" s="12"/>
      <c r="L11" s="12"/>
      <c r="M11" s="12"/>
      <c r="N11" s="12"/>
      <c r="O11" s="12"/>
      <c r="P11" s="12"/>
    </row>
    <row r="12" spans="2:16" s="11" customFormat="1" ht="19.899999999999999" customHeight="1" x14ac:dyDescent="0.25">
      <c r="B12" s="92"/>
      <c r="C12" s="145" t="s">
        <v>47</v>
      </c>
      <c r="D12" s="146"/>
      <c r="E12" s="146"/>
      <c r="F12" s="146"/>
      <c r="G12" s="146"/>
      <c r="H12" s="147"/>
      <c r="I12" s="93">
        <f>IF(SUM(I11,I10)&gt;=D10,D10,SUM(I11,I10))</f>
        <v>0</v>
      </c>
      <c r="J12" s="12"/>
      <c r="K12" s="12"/>
      <c r="L12" s="12"/>
      <c r="M12" s="12"/>
      <c r="N12" s="12"/>
      <c r="O12" s="12"/>
      <c r="P12" s="12"/>
    </row>
    <row r="13" spans="2:16" s="11" customFormat="1" ht="19.899999999999999" customHeight="1" x14ac:dyDescent="0.25">
      <c r="B13" s="60">
        <v>3</v>
      </c>
      <c r="C13" s="4" t="s">
        <v>76</v>
      </c>
      <c r="D13" s="18">
        <v>10</v>
      </c>
      <c r="E13" s="14" t="s">
        <v>4</v>
      </c>
      <c r="F13" s="7"/>
      <c r="G13" s="1">
        <v>2</v>
      </c>
      <c r="H13" s="60">
        <f>F13*G13</f>
        <v>0</v>
      </c>
      <c r="I13" s="61">
        <f t="shared" ref="I13:I14" si="0">IF(H13&gt;=D13,D13,H13)</f>
        <v>0</v>
      </c>
      <c r="J13" s="12"/>
      <c r="K13" s="12"/>
      <c r="L13" s="12"/>
      <c r="M13" s="12"/>
      <c r="N13" s="12"/>
      <c r="O13" s="12"/>
      <c r="P13" s="12"/>
    </row>
    <row r="14" spans="2:16" s="11" customFormat="1" ht="13.9" customHeight="1" x14ac:dyDescent="0.25">
      <c r="B14" s="108">
        <v>4</v>
      </c>
      <c r="C14" s="22" t="s">
        <v>59</v>
      </c>
      <c r="D14" s="118">
        <v>10</v>
      </c>
      <c r="E14" s="140" t="s">
        <v>34</v>
      </c>
      <c r="F14" s="138"/>
      <c r="G14" s="110">
        <v>2</v>
      </c>
      <c r="H14" s="108">
        <f t="shared" ref="H14:H37" si="1">F14*G14</f>
        <v>0</v>
      </c>
      <c r="I14" s="148">
        <f t="shared" si="0"/>
        <v>0</v>
      </c>
      <c r="J14" s="12"/>
      <c r="K14" s="35"/>
      <c r="L14" s="12"/>
      <c r="M14" s="12"/>
      <c r="N14" s="12"/>
      <c r="O14" s="12"/>
      <c r="P14" s="12"/>
    </row>
    <row r="15" spans="2:16" s="11" customFormat="1" ht="13.9" customHeight="1" x14ac:dyDescent="0.25">
      <c r="B15" s="112"/>
      <c r="C15" s="51" t="s">
        <v>32</v>
      </c>
      <c r="D15" s="119"/>
      <c r="E15" s="141"/>
      <c r="F15" s="139"/>
      <c r="G15" s="126"/>
      <c r="H15" s="112"/>
      <c r="I15" s="149"/>
      <c r="J15" s="12"/>
      <c r="K15" s="12"/>
      <c r="L15" s="12"/>
      <c r="M15" s="12"/>
      <c r="N15" s="12"/>
      <c r="O15" s="12"/>
      <c r="P15" s="12"/>
    </row>
    <row r="16" spans="2:16" s="11" customFormat="1" ht="19.899999999999999" customHeight="1" x14ac:dyDescent="0.25">
      <c r="B16" s="2">
        <v>5</v>
      </c>
      <c r="C16" s="21" t="s">
        <v>60</v>
      </c>
      <c r="D16" s="2">
        <v>5</v>
      </c>
      <c r="E16" s="15" t="s">
        <v>20</v>
      </c>
      <c r="F16" s="7"/>
      <c r="G16" s="1">
        <v>1</v>
      </c>
      <c r="H16" s="2">
        <f t="shared" si="1"/>
        <v>0</v>
      </c>
      <c r="I16" s="43">
        <f t="shared" ref="I16:I19" si="2">IF(H16&gt;=D16,D16,H16)</f>
        <v>0</v>
      </c>
      <c r="J16" s="12"/>
      <c r="K16" s="12"/>
      <c r="L16" s="12"/>
      <c r="M16" s="12"/>
      <c r="N16" s="12"/>
      <c r="O16" s="12"/>
      <c r="P16" s="12"/>
    </row>
    <row r="17" spans="2:16" s="11" customFormat="1" ht="28.15" customHeight="1" x14ac:dyDescent="0.25">
      <c r="B17" s="2">
        <v>6</v>
      </c>
      <c r="C17" s="21" t="s">
        <v>49</v>
      </c>
      <c r="D17" s="2">
        <v>10</v>
      </c>
      <c r="E17" s="15" t="s">
        <v>19</v>
      </c>
      <c r="F17" s="7"/>
      <c r="G17" s="1">
        <v>2</v>
      </c>
      <c r="H17" s="2">
        <f t="shared" si="1"/>
        <v>0</v>
      </c>
      <c r="I17" s="43">
        <f t="shared" si="2"/>
        <v>0</v>
      </c>
      <c r="J17" s="12"/>
      <c r="K17" s="12"/>
      <c r="L17" s="12"/>
      <c r="M17" s="12"/>
      <c r="N17" s="12"/>
      <c r="O17" s="12"/>
      <c r="P17" s="12"/>
    </row>
    <row r="18" spans="2:16" s="11" customFormat="1" ht="28.15" customHeight="1" x14ac:dyDescent="0.25">
      <c r="B18" s="2">
        <v>7</v>
      </c>
      <c r="C18" s="21" t="s">
        <v>50</v>
      </c>
      <c r="D18" s="2">
        <v>20</v>
      </c>
      <c r="E18" s="15" t="s">
        <v>19</v>
      </c>
      <c r="F18" s="7"/>
      <c r="G18" s="1">
        <v>4</v>
      </c>
      <c r="H18" s="2">
        <f t="shared" si="1"/>
        <v>0</v>
      </c>
      <c r="I18" s="43">
        <f t="shared" si="2"/>
        <v>0</v>
      </c>
      <c r="J18" s="12"/>
      <c r="K18" s="12"/>
      <c r="L18" s="12"/>
      <c r="M18" s="12"/>
      <c r="N18" s="12"/>
      <c r="O18" s="12"/>
      <c r="P18" s="12"/>
    </row>
    <row r="19" spans="2:16" s="11" customFormat="1" ht="70.150000000000006" customHeight="1" x14ac:dyDescent="0.25">
      <c r="B19" s="2">
        <v>8</v>
      </c>
      <c r="C19" s="21" t="s">
        <v>61</v>
      </c>
      <c r="D19" s="2">
        <v>25</v>
      </c>
      <c r="E19" s="14" t="s">
        <v>18</v>
      </c>
      <c r="F19" s="7"/>
      <c r="G19" s="1">
        <v>5</v>
      </c>
      <c r="H19" s="2">
        <f t="shared" si="1"/>
        <v>0</v>
      </c>
      <c r="I19" s="43">
        <f t="shared" si="2"/>
        <v>0</v>
      </c>
      <c r="J19" s="12"/>
      <c r="K19" s="12"/>
      <c r="L19" s="12"/>
      <c r="M19" s="12"/>
      <c r="N19" s="12"/>
      <c r="O19" s="12"/>
      <c r="P19" s="12"/>
    </row>
    <row r="20" spans="2:16" s="11" customFormat="1" ht="19.899999999999999" customHeight="1" x14ac:dyDescent="0.25">
      <c r="B20" s="24"/>
      <c r="C20" s="89"/>
      <c r="D20" s="64"/>
      <c r="E20" s="90"/>
      <c r="F20" s="64"/>
      <c r="G20" s="64"/>
      <c r="H20" s="67" t="s">
        <v>7</v>
      </c>
      <c r="I20" s="96">
        <f>SUM(I12:I19)</f>
        <v>0</v>
      </c>
      <c r="J20" s="12"/>
      <c r="K20" s="12"/>
      <c r="L20" s="12"/>
      <c r="M20" s="12"/>
      <c r="N20" s="12"/>
      <c r="O20" s="12"/>
      <c r="P20" s="12"/>
    </row>
    <row r="21" spans="2:16" s="11" customFormat="1" ht="19.899999999999999" customHeight="1" x14ac:dyDescent="0.25">
      <c r="B21" s="24"/>
      <c r="C21" s="91" t="s">
        <v>22</v>
      </c>
      <c r="D21" s="29"/>
      <c r="E21" s="30"/>
      <c r="F21" s="29"/>
      <c r="G21" s="29"/>
      <c r="H21" s="31"/>
      <c r="I21" s="32"/>
      <c r="J21" s="12"/>
      <c r="K21" s="12"/>
      <c r="L21" s="12"/>
      <c r="M21" s="12"/>
      <c r="N21" s="12"/>
      <c r="O21" s="12"/>
      <c r="P21" s="12"/>
    </row>
    <row r="22" spans="2:16" s="11" customFormat="1" ht="28.15" customHeight="1" x14ac:dyDescent="0.25">
      <c r="B22" s="2">
        <v>9</v>
      </c>
      <c r="C22" s="4" t="s">
        <v>45</v>
      </c>
      <c r="D22" s="2">
        <v>5</v>
      </c>
      <c r="E22" s="14" t="s">
        <v>4</v>
      </c>
      <c r="F22" s="5"/>
      <c r="G22" s="1">
        <v>1</v>
      </c>
      <c r="H22" s="2">
        <f t="shared" si="1"/>
        <v>0</v>
      </c>
      <c r="I22" s="43">
        <f t="shared" ref="I22:I39" si="3">IF(H22&gt;=D22,D22,H22)</f>
        <v>0</v>
      </c>
      <c r="J22" s="12"/>
      <c r="K22" s="12"/>
      <c r="L22" s="12"/>
      <c r="M22" s="12"/>
      <c r="N22" s="12"/>
      <c r="O22" s="12"/>
      <c r="P22" s="12"/>
    </row>
    <row r="23" spans="2:16" s="11" customFormat="1" ht="42" customHeight="1" x14ac:dyDescent="0.25">
      <c r="B23" s="2">
        <v>10</v>
      </c>
      <c r="C23" s="4" t="s">
        <v>62</v>
      </c>
      <c r="D23" s="133">
        <v>15</v>
      </c>
      <c r="E23" s="14" t="s">
        <v>4</v>
      </c>
      <c r="F23" s="5"/>
      <c r="G23" s="1">
        <v>3</v>
      </c>
      <c r="H23" s="2">
        <f>F23*G23</f>
        <v>0</v>
      </c>
      <c r="I23" s="43">
        <f>F23*G23</f>
        <v>0</v>
      </c>
      <c r="J23" s="12"/>
      <c r="K23" s="12"/>
      <c r="L23" s="12"/>
      <c r="M23" s="12"/>
      <c r="N23" s="12"/>
      <c r="O23" s="12"/>
      <c r="P23" s="12"/>
    </row>
    <row r="24" spans="2:16" s="11" customFormat="1" ht="42" customHeight="1" x14ac:dyDescent="0.25">
      <c r="B24" s="2">
        <v>11</v>
      </c>
      <c r="C24" s="4" t="s">
        <v>51</v>
      </c>
      <c r="D24" s="133"/>
      <c r="E24" s="14" t="s">
        <v>4</v>
      </c>
      <c r="F24" s="5"/>
      <c r="G24" s="1">
        <v>1</v>
      </c>
      <c r="H24" s="2">
        <f>F24*G24</f>
        <v>0</v>
      </c>
      <c r="I24" s="43">
        <f>F24*G24</f>
        <v>0</v>
      </c>
      <c r="J24" s="12"/>
      <c r="K24" s="12"/>
      <c r="L24" s="12"/>
      <c r="M24" s="12"/>
      <c r="N24" s="12"/>
      <c r="O24" s="12"/>
      <c r="P24" s="12"/>
    </row>
    <row r="25" spans="2:16" s="11" customFormat="1" ht="21.6" customHeight="1" x14ac:dyDescent="0.25">
      <c r="B25" s="24"/>
      <c r="C25" s="53"/>
      <c r="D25" s="54"/>
      <c r="E25" s="55"/>
      <c r="F25" s="56"/>
      <c r="G25" s="54"/>
      <c r="H25" s="57" t="s">
        <v>35</v>
      </c>
      <c r="I25" s="95">
        <f>IF(SUM(I24,I23)&gt;=D23,D23,SUM(I24,I23))</f>
        <v>0</v>
      </c>
      <c r="J25" s="12"/>
      <c r="K25" s="12"/>
      <c r="L25" s="12"/>
      <c r="M25" s="12"/>
      <c r="N25" s="12"/>
      <c r="O25" s="12"/>
      <c r="P25" s="12"/>
    </row>
    <row r="26" spans="2:16" s="11" customFormat="1" ht="42" customHeight="1" x14ac:dyDescent="0.25">
      <c r="B26" s="2">
        <v>12</v>
      </c>
      <c r="C26" s="4" t="s">
        <v>63</v>
      </c>
      <c r="D26" s="133">
        <v>35</v>
      </c>
      <c r="E26" s="14" t="s">
        <v>4</v>
      </c>
      <c r="F26" s="5"/>
      <c r="G26" s="1">
        <v>7</v>
      </c>
      <c r="H26" s="2">
        <f>F26*G26</f>
        <v>0</v>
      </c>
      <c r="I26" s="43">
        <f>F26*G26</f>
        <v>0</v>
      </c>
      <c r="J26" s="12"/>
      <c r="K26" s="12"/>
      <c r="L26" s="12"/>
      <c r="M26" s="12"/>
      <c r="N26" s="12"/>
      <c r="O26" s="12"/>
      <c r="P26" s="12"/>
    </row>
    <row r="27" spans="2:16" s="11" customFormat="1" ht="42" customHeight="1" x14ac:dyDescent="0.25">
      <c r="B27" s="2">
        <v>13</v>
      </c>
      <c r="C27" s="4" t="s">
        <v>52</v>
      </c>
      <c r="D27" s="133"/>
      <c r="E27" s="14" t="s">
        <v>4</v>
      </c>
      <c r="F27" s="5"/>
      <c r="G27" s="1">
        <v>3</v>
      </c>
      <c r="H27" s="2">
        <v>0</v>
      </c>
      <c r="I27" s="43">
        <f>F27*G27</f>
        <v>0</v>
      </c>
      <c r="J27" s="12"/>
      <c r="K27" s="12"/>
      <c r="L27" s="12"/>
      <c r="M27" s="12"/>
      <c r="N27" s="12"/>
      <c r="O27" s="12"/>
      <c r="P27" s="12"/>
    </row>
    <row r="28" spans="2:16" s="11" customFormat="1" ht="21.6" customHeight="1" x14ac:dyDescent="0.25">
      <c r="B28" s="24"/>
      <c r="C28" s="52"/>
      <c r="D28" s="19"/>
      <c r="E28" s="16"/>
      <c r="F28" s="6"/>
      <c r="G28" s="19"/>
      <c r="H28" s="8" t="s">
        <v>36</v>
      </c>
      <c r="I28" s="95">
        <f>IF(SUM(I27,I26)&gt;=D26,D26,SUM(I27,I26))</f>
        <v>0</v>
      </c>
      <c r="J28" s="12"/>
      <c r="K28" s="12"/>
      <c r="L28" s="12"/>
      <c r="M28" s="12"/>
      <c r="N28" s="12"/>
      <c r="O28" s="12"/>
      <c r="P28" s="12"/>
    </row>
    <row r="29" spans="2:16" s="11" customFormat="1" ht="28.15" customHeight="1" x14ac:dyDescent="0.25">
      <c r="B29" s="2">
        <v>14</v>
      </c>
      <c r="C29" s="4" t="s">
        <v>64</v>
      </c>
      <c r="D29" s="2">
        <v>10</v>
      </c>
      <c r="E29" s="14" t="s">
        <v>24</v>
      </c>
      <c r="F29" s="5"/>
      <c r="G29" s="1">
        <v>2</v>
      </c>
      <c r="H29" s="2">
        <f t="shared" si="1"/>
        <v>0</v>
      </c>
      <c r="I29" s="3">
        <f t="shared" si="3"/>
        <v>0</v>
      </c>
      <c r="J29" s="12"/>
      <c r="K29" s="12"/>
      <c r="L29" s="12"/>
      <c r="M29" s="12"/>
      <c r="N29" s="12"/>
      <c r="O29" s="12"/>
      <c r="P29" s="12"/>
    </row>
    <row r="30" spans="2:16" s="11" customFormat="1" ht="28.15" customHeight="1" x14ac:dyDescent="0.25">
      <c r="B30" s="2">
        <v>15</v>
      </c>
      <c r="C30" s="4" t="s">
        <v>65</v>
      </c>
      <c r="D30" s="133">
        <v>25</v>
      </c>
      <c r="E30" s="14" t="s">
        <v>12</v>
      </c>
      <c r="F30" s="5"/>
      <c r="G30" s="1">
        <v>5</v>
      </c>
      <c r="H30" s="2">
        <f>F30*G30</f>
        <v>0</v>
      </c>
      <c r="I30" s="3">
        <f>F30*G30</f>
        <v>0</v>
      </c>
      <c r="J30" s="12"/>
      <c r="K30" s="12"/>
      <c r="L30" s="12"/>
      <c r="M30" s="12"/>
      <c r="N30" s="12"/>
      <c r="O30" s="12"/>
      <c r="P30" s="12"/>
    </row>
    <row r="31" spans="2:16" s="11" customFormat="1" ht="28.15" customHeight="1" x14ac:dyDescent="0.25">
      <c r="B31" s="2">
        <v>16</v>
      </c>
      <c r="C31" s="4" t="s">
        <v>66</v>
      </c>
      <c r="D31" s="133"/>
      <c r="E31" s="14" t="s">
        <v>12</v>
      </c>
      <c r="F31" s="5"/>
      <c r="G31" s="1">
        <v>2</v>
      </c>
      <c r="H31" s="2">
        <f>F31*G31</f>
        <v>0</v>
      </c>
      <c r="I31" s="3">
        <f>F31*G31</f>
        <v>0</v>
      </c>
      <c r="J31" s="12"/>
      <c r="K31" s="12"/>
      <c r="L31" s="12"/>
      <c r="M31" s="12"/>
      <c r="N31" s="12"/>
      <c r="O31" s="12"/>
      <c r="P31" s="12"/>
    </row>
    <row r="32" spans="2:16" s="11" customFormat="1" ht="21.6" customHeight="1" x14ac:dyDescent="0.25">
      <c r="B32" s="24"/>
      <c r="C32" s="52"/>
      <c r="D32" s="19"/>
      <c r="E32" s="16"/>
      <c r="F32" s="6"/>
      <c r="G32" s="19"/>
      <c r="H32" s="8" t="s">
        <v>43</v>
      </c>
      <c r="I32" s="95">
        <f>IF(SUM(I31,I30)&gt;=D30,D30,SUM(I31,I30))</f>
        <v>0</v>
      </c>
      <c r="J32" s="12"/>
      <c r="K32" s="12"/>
      <c r="L32" s="12"/>
      <c r="M32" s="12"/>
      <c r="N32" s="12"/>
      <c r="O32" s="12"/>
      <c r="P32" s="12"/>
    </row>
    <row r="33" spans="2:16" s="11" customFormat="1" ht="28.15" customHeight="1" x14ac:dyDescent="0.25">
      <c r="B33" s="2">
        <v>17</v>
      </c>
      <c r="C33" s="4" t="s">
        <v>53</v>
      </c>
      <c r="D33" s="2">
        <v>2</v>
      </c>
      <c r="E33" s="14" t="s">
        <v>12</v>
      </c>
      <c r="F33" s="5"/>
      <c r="G33" s="1">
        <v>0.2</v>
      </c>
      <c r="H33" s="2">
        <f t="shared" si="1"/>
        <v>0</v>
      </c>
      <c r="I33" s="100">
        <f t="shared" si="3"/>
        <v>0</v>
      </c>
      <c r="J33" s="12"/>
      <c r="K33" s="12"/>
      <c r="L33" s="12"/>
      <c r="M33" s="12"/>
      <c r="N33" s="12"/>
      <c r="O33" s="12"/>
      <c r="P33" s="12"/>
    </row>
    <row r="34" spans="2:16" s="11" customFormat="1" ht="28.15" customHeight="1" x14ac:dyDescent="0.25">
      <c r="B34" s="2">
        <v>18</v>
      </c>
      <c r="C34" s="4" t="s">
        <v>67</v>
      </c>
      <c r="D34" s="2">
        <v>5</v>
      </c>
      <c r="E34" s="14" t="s">
        <v>5</v>
      </c>
      <c r="F34" s="5"/>
      <c r="G34" s="1">
        <v>0.5</v>
      </c>
      <c r="H34" s="2">
        <f t="shared" si="1"/>
        <v>0</v>
      </c>
      <c r="I34" s="100">
        <f t="shared" si="3"/>
        <v>0</v>
      </c>
      <c r="J34" s="12"/>
      <c r="K34" s="12"/>
      <c r="L34" s="12"/>
      <c r="M34" s="12"/>
      <c r="N34" s="12"/>
      <c r="O34" s="12"/>
      <c r="P34" s="12"/>
    </row>
    <row r="35" spans="2:16" s="11" customFormat="1" ht="28.15" customHeight="1" x14ac:dyDescent="0.25">
      <c r="B35" s="2">
        <v>19</v>
      </c>
      <c r="C35" s="4" t="s">
        <v>68</v>
      </c>
      <c r="D35" s="2">
        <v>1</v>
      </c>
      <c r="E35" s="14" t="s">
        <v>13</v>
      </c>
      <c r="F35" s="5"/>
      <c r="G35" s="1">
        <v>0.1</v>
      </c>
      <c r="H35" s="2">
        <f t="shared" si="1"/>
        <v>0</v>
      </c>
      <c r="I35" s="100">
        <f t="shared" si="3"/>
        <v>0</v>
      </c>
      <c r="J35" s="12"/>
      <c r="K35" s="12"/>
      <c r="L35" s="12"/>
      <c r="M35" s="12"/>
      <c r="N35" s="12"/>
      <c r="O35" s="12"/>
      <c r="P35" s="12"/>
    </row>
    <row r="36" spans="2:16" s="11" customFormat="1" ht="28.15" customHeight="1" x14ac:dyDescent="0.25">
      <c r="B36" s="2">
        <v>20</v>
      </c>
      <c r="C36" s="4" t="s">
        <v>54</v>
      </c>
      <c r="D36" s="2">
        <v>2</v>
      </c>
      <c r="E36" s="14" t="s">
        <v>6</v>
      </c>
      <c r="F36" s="5"/>
      <c r="G36" s="1">
        <v>0.2</v>
      </c>
      <c r="H36" s="2">
        <f t="shared" si="1"/>
        <v>0</v>
      </c>
      <c r="I36" s="100">
        <f t="shared" si="3"/>
        <v>0</v>
      </c>
      <c r="J36" s="12"/>
      <c r="K36" s="12"/>
      <c r="L36" s="12"/>
      <c r="M36" s="12"/>
      <c r="N36" s="12"/>
      <c r="O36" s="12"/>
      <c r="P36" s="12"/>
    </row>
    <row r="37" spans="2:16" s="11" customFormat="1" ht="19.899999999999999" customHeight="1" x14ac:dyDescent="0.25">
      <c r="B37" s="2">
        <v>21</v>
      </c>
      <c r="C37" s="4" t="s">
        <v>69</v>
      </c>
      <c r="D37" s="2">
        <v>5</v>
      </c>
      <c r="E37" s="14" t="s">
        <v>25</v>
      </c>
      <c r="F37" s="5"/>
      <c r="G37" s="1">
        <v>1</v>
      </c>
      <c r="H37" s="2">
        <f t="shared" si="1"/>
        <v>0</v>
      </c>
      <c r="I37" s="43">
        <f t="shared" si="3"/>
        <v>0</v>
      </c>
      <c r="J37" s="12"/>
      <c r="K37" s="12"/>
      <c r="L37" s="12"/>
      <c r="M37" s="12"/>
      <c r="N37" s="12"/>
      <c r="O37" s="12"/>
      <c r="P37" s="12"/>
    </row>
    <row r="38" spans="2:16" s="11" customFormat="1" ht="19.899999999999999" customHeight="1" x14ac:dyDescent="0.25">
      <c r="B38" s="2">
        <v>22</v>
      </c>
      <c r="C38" s="38" t="s">
        <v>55</v>
      </c>
      <c r="D38" s="18">
        <v>3</v>
      </c>
      <c r="E38" s="14" t="s">
        <v>38</v>
      </c>
      <c r="F38" s="5"/>
      <c r="G38" s="1">
        <v>3</v>
      </c>
      <c r="H38" s="2">
        <f>F38*G38</f>
        <v>0</v>
      </c>
      <c r="I38" s="43">
        <f t="shared" si="3"/>
        <v>0</v>
      </c>
      <c r="J38" s="12"/>
      <c r="K38" s="12"/>
      <c r="L38" s="12"/>
      <c r="M38" s="12"/>
      <c r="N38" s="12"/>
      <c r="O38" s="12"/>
      <c r="P38" s="12"/>
    </row>
    <row r="39" spans="2:16" s="11" customFormat="1" ht="28.15" customHeight="1" x14ac:dyDescent="0.25">
      <c r="B39" s="2">
        <v>23</v>
      </c>
      <c r="C39" s="38" t="s">
        <v>56</v>
      </c>
      <c r="D39" s="18">
        <v>1</v>
      </c>
      <c r="E39" s="14" t="s">
        <v>38</v>
      </c>
      <c r="F39" s="5"/>
      <c r="G39" s="1">
        <v>1</v>
      </c>
      <c r="H39" s="2">
        <f>F39*G39</f>
        <v>0</v>
      </c>
      <c r="I39" s="43">
        <f t="shared" si="3"/>
        <v>0</v>
      </c>
      <c r="J39" s="12"/>
      <c r="K39" s="12"/>
      <c r="L39" s="12"/>
      <c r="M39" s="12"/>
      <c r="N39" s="12"/>
      <c r="O39" s="12"/>
      <c r="P39" s="12"/>
    </row>
    <row r="40" spans="2:16" s="12" customFormat="1" ht="28.15" customHeight="1" x14ac:dyDescent="0.25">
      <c r="B40" s="2">
        <v>24</v>
      </c>
      <c r="C40" s="50" t="s">
        <v>70</v>
      </c>
      <c r="D40" s="37">
        <v>5</v>
      </c>
      <c r="E40" s="58" t="s">
        <v>21</v>
      </c>
      <c r="F40" s="59"/>
      <c r="G40" s="1">
        <v>0.5</v>
      </c>
      <c r="H40" s="2">
        <f>F40*G40</f>
        <v>0</v>
      </c>
      <c r="I40" s="100">
        <f t="shared" ref="I40" si="4">IF(H40&gt;=D40,D40,H40)</f>
        <v>0</v>
      </c>
    </row>
    <row r="41" spans="2:16" s="12" customFormat="1" ht="42" customHeight="1" x14ac:dyDescent="0.25">
      <c r="B41" s="2">
        <v>25</v>
      </c>
      <c r="C41" s="4" t="s">
        <v>57</v>
      </c>
      <c r="D41" s="133">
        <v>6</v>
      </c>
      <c r="E41" s="14" t="s">
        <v>39</v>
      </c>
      <c r="F41" s="5"/>
      <c r="G41" s="1">
        <v>2</v>
      </c>
      <c r="H41" s="2">
        <f>F41*G41</f>
        <v>0</v>
      </c>
      <c r="I41" s="43">
        <f>F41*G41</f>
        <v>0</v>
      </c>
    </row>
    <row r="42" spans="2:16" s="12" customFormat="1" ht="28.15" customHeight="1" x14ac:dyDescent="0.25">
      <c r="B42" s="2">
        <v>26</v>
      </c>
      <c r="C42" s="4" t="s">
        <v>71</v>
      </c>
      <c r="D42" s="133"/>
      <c r="E42" s="14" t="s">
        <v>39</v>
      </c>
      <c r="F42" s="5"/>
      <c r="G42" s="1">
        <v>1</v>
      </c>
      <c r="H42" s="2">
        <f>F42*G42</f>
        <v>0</v>
      </c>
      <c r="I42" s="43">
        <f>F42*G42</f>
        <v>0</v>
      </c>
      <c r="L42" s="34"/>
    </row>
    <row r="43" spans="2:16" s="11" customFormat="1" ht="19.899999999999999" customHeight="1" x14ac:dyDescent="0.25">
      <c r="B43" s="24"/>
      <c r="C43" s="69"/>
      <c r="D43" s="70"/>
      <c r="E43" s="71"/>
      <c r="F43" s="72"/>
      <c r="G43" s="70"/>
      <c r="H43" s="73" t="s">
        <v>44</v>
      </c>
      <c r="I43" s="95">
        <f>IF(SUM(I42,I41)&gt;=D41,D41,SUM(I42,I41))</f>
        <v>0</v>
      </c>
      <c r="J43" s="12"/>
      <c r="K43" s="12"/>
      <c r="L43" s="12"/>
      <c r="M43" s="12"/>
      <c r="N43" s="12"/>
      <c r="O43" s="12"/>
      <c r="P43" s="12"/>
    </row>
    <row r="44" spans="2:16" s="11" customFormat="1" ht="19.899999999999999" customHeight="1" x14ac:dyDescent="0.3">
      <c r="B44" s="25"/>
      <c r="C44" s="63"/>
      <c r="D44" s="64"/>
      <c r="E44" s="65"/>
      <c r="F44" s="65"/>
      <c r="G44" s="65"/>
      <c r="H44" s="67" t="s">
        <v>14</v>
      </c>
      <c r="I44" s="94">
        <f>SUM(I43,I33:I40,I32,I29,I28,I25,I22)</f>
        <v>0</v>
      </c>
      <c r="J44" s="12"/>
      <c r="K44" s="12"/>
      <c r="L44" s="34"/>
      <c r="M44" s="12"/>
      <c r="N44" s="12"/>
      <c r="O44" s="12"/>
      <c r="P44" s="12"/>
    </row>
    <row r="45" spans="2:16" ht="16.149999999999999" customHeight="1" x14ac:dyDescent="0.25">
      <c r="B45" s="25"/>
      <c r="C45" s="98" t="s">
        <v>23</v>
      </c>
      <c r="D45" s="74"/>
      <c r="E45" s="75"/>
      <c r="F45" s="74"/>
      <c r="G45" s="74"/>
      <c r="H45" s="76"/>
      <c r="I45" s="77"/>
    </row>
    <row r="46" spans="2:16" ht="16.149999999999999" customHeight="1" x14ac:dyDescent="0.25">
      <c r="B46" s="25"/>
      <c r="C46" s="99" t="s">
        <v>8</v>
      </c>
      <c r="D46" s="74"/>
      <c r="E46" s="75"/>
      <c r="F46" s="74"/>
      <c r="G46" s="74"/>
      <c r="H46" s="76"/>
      <c r="I46" s="77"/>
    </row>
    <row r="47" spans="2:16" ht="16.149999999999999" customHeight="1" x14ac:dyDescent="0.25">
      <c r="B47" s="25"/>
      <c r="C47" s="99" t="s">
        <v>9</v>
      </c>
      <c r="D47" s="74"/>
      <c r="E47" s="75"/>
      <c r="F47" s="74"/>
      <c r="G47" s="74"/>
      <c r="H47" s="76"/>
      <c r="I47" s="77"/>
    </row>
    <row r="48" spans="2:16" ht="19.899999999999999" customHeight="1" x14ac:dyDescent="0.25">
      <c r="B48" s="97"/>
      <c r="C48" s="134" t="s">
        <v>77</v>
      </c>
      <c r="D48" s="135"/>
      <c r="E48" s="135"/>
      <c r="F48" s="135"/>
      <c r="G48" s="135"/>
      <c r="H48" s="135"/>
      <c r="I48" s="136"/>
    </row>
    <row r="49" spans="2:9" ht="24" customHeight="1" x14ac:dyDescent="0.25">
      <c r="B49" s="108">
        <v>27</v>
      </c>
      <c r="C49" s="116" t="s">
        <v>72</v>
      </c>
      <c r="D49" s="118">
        <v>1</v>
      </c>
      <c r="E49" s="40" t="s">
        <v>41</v>
      </c>
      <c r="F49" s="28"/>
      <c r="G49" s="110">
        <v>0.1</v>
      </c>
      <c r="H49" s="108">
        <f>F49*G49+(F50*G49/2)</f>
        <v>0</v>
      </c>
      <c r="I49" s="104">
        <f>IF(H49&gt;=D49,D49,H49)</f>
        <v>0</v>
      </c>
    </row>
    <row r="50" spans="2:9" ht="24" customHeight="1" x14ac:dyDescent="0.25">
      <c r="B50" s="112"/>
      <c r="C50" s="117"/>
      <c r="D50" s="119"/>
      <c r="E50" s="14" t="s">
        <v>42</v>
      </c>
      <c r="F50" s="41"/>
      <c r="G50" s="126"/>
      <c r="H50" s="112"/>
      <c r="I50" s="106"/>
    </row>
    <row r="51" spans="2:9" ht="24" customHeight="1" x14ac:dyDescent="0.25">
      <c r="B51" s="108">
        <v>28</v>
      </c>
      <c r="C51" s="116" t="s">
        <v>46</v>
      </c>
      <c r="D51" s="118">
        <v>2</v>
      </c>
      <c r="E51" s="40" t="s">
        <v>41</v>
      </c>
      <c r="F51" s="20"/>
      <c r="G51" s="110">
        <v>0.2</v>
      </c>
      <c r="H51" s="108">
        <f>F51*G51+(F52*G51/2)</f>
        <v>0</v>
      </c>
      <c r="I51" s="104">
        <f>IF(H51&gt;=D51,D51,H51)</f>
        <v>0</v>
      </c>
    </row>
    <row r="52" spans="2:9" ht="24" customHeight="1" x14ac:dyDescent="0.25">
      <c r="B52" s="112"/>
      <c r="C52" s="127"/>
      <c r="D52" s="128"/>
      <c r="E52" s="47" t="s">
        <v>42</v>
      </c>
      <c r="F52" s="20"/>
      <c r="G52" s="111"/>
      <c r="H52" s="109"/>
      <c r="I52" s="105"/>
    </row>
    <row r="53" spans="2:9" ht="19.899999999999999" customHeight="1" x14ac:dyDescent="0.25">
      <c r="B53" s="68"/>
      <c r="C53" s="115" t="s">
        <v>78</v>
      </c>
      <c r="D53" s="115"/>
      <c r="E53" s="115"/>
      <c r="F53" s="115"/>
      <c r="G53" s="115"/>
      <c r="H53" s="115"/>
      <c r="I53" s="115"/>
    </row>
    <row r="54" spans="2:9" ht="24" customHeight="1" x14ac:dyDescent="0.25">
      <c r="B54" s="107">
        <v>29</v>
      </c>
      <c r="C54" s="120" t="s">
        <v>79</v>
      </c>
      <c r="D54" s="113">
        <v>100</v>
      </c>
      <c r="E54" s="101" t="s">
        <v>87</v>
      </c>
      <c r="F54" s="5"/>
      <c r="G54" s="114">
        <v>10</v>
      </c>
      <c r="H54" s="107">
        <f>F54*G54+(F55*G54/2)</f>
        <v>0</v>
      </c>
      <c r="I54" s="102">
        <f>IF(H54&gt;=D54,D54,H54)</f>
        <v>0</v>
      </c>
    </row>
    <row r="55" spans="2:9" ht="24" customHeight="1" x14ac:dyDescent="0.25">
      <c r="B55" s="107"/>
      <c r="C55" s="121"/>
      <c r="D55" s="113"/>
      <c r="E55" s="101" t="s">
        <v>88</v>
      </c>
      <c r="F55" s="5"/>
      <c r="G55" s="114"/>
      <c r="H55" s="107"/>
      <c r="I55" s="103"/>
    </row>
    <row r="56" spans="2:9" ht="24" customHeight="1" x14ac:dyDescent="0.25">
      <c r="B56" s="107">
        <v>30</v>
      </c>
      <c r="C56" s="120" t="s">
        <v>80</v>
      </c>
      <c r="D56" s="113">
        <v>87.5</v>
      </c>
      <c r="E56" s="101" t="s">
        <v>87</v>
      </c>
      <c r="F56" s="5"/>
      <c r="G56" s="114">
        <v>8.75</v>
      </c>
      <c r="H56" s="107">
        <f>F56*G56+(F57*G56/2)</f>
        <v>0</v>
      </c>
      <c r="I56" s="102">
        <f>IF(H56&gt;=D56,D56,H56)</f>
        <v>0</v>
      </c>
    </row>
    <row r="57" spans="2:9" ht="24" customHeight="1" x14ac:dyDescent="0.25">
      <c r="B57" s="107"/>
      <c r="C57" s="121"/>
      <c r="D57" s="113"/>
      <c r="E57" s="101" t="s">
        <v>88</v>
      </c>
      <c r="F57" s="5"/>
      <c r="G57" s="114"/>
      <c r="H57" s="107"/>
      <c r="I57" s="103"/>
    </row>
    <row r="58" spans="2:9" ht="24" customHeight="1" x14ac:dyDescent="0.25">
      <c r="B58" s="108">
        <v>31</v>
      </c>
      <c r="C58" s="120" t="s">
        <v>81</v>
      </c>
      <c r="D58" s="122">
        <v>75</v>
      </c>
      <c r="E58" s="101" t="s">
        <v>87</v>
      </c>
      <c r="F58" s="5"/>
      <c r="G58" s="124">
        <v>7.5</v>
      </c>
      <c r="H58" s="107">
        <f>F58*G58+(F59*G58/2)</f>
        <v>0</v>
      </c>
      <c r="I58" s="102">
        <f>IF(H58&gt;=D58,D58,H58)</f>
        <v>0</v>
      </c>
    </row>
    <row r="59" spans="2:9" ht="24" customHeight="1" x14ac:dyDescent="0.25">
      <c r="B59" s="112"/>
      <c r="C59" s="121"/>
      <c r="D59" s="123"/>
      <c r="E59" s="101" t="s">
        <v>88</v>
      </c>
      <c r="F59" s="5"/>
      <c r="G59" s="125"/>
      <c r="H59" s="107"/>
      <c r="I59" s="103"/>
    </row>
    <row r="60" spans="2:9" ht="24" customHeight="1" x14ac:dyDescent="0.25">
      <c r="B60" s="108">
        <v>32</v>
      </c>
      <c r="C60" s="120" t="s">
        <v>82</v>
      </c>
      <c r="D60" s="122">
        <v>62.5</v>
      </c>
      <c r="E60" s="101" t="s">
        <v>87</v>
      </c>
      <c r="F60" s="5"/>
      <c r="G60" s="124">
        <v>6.25</v>
      </c>
      <c r="H60" s="107">
        <f>F60*G60+(F61*G60/2)</f>
        <v>0</v>
      </c>
      <c r="I60" s="102">
        <f>IF(H60&gt;=D60,D60,H60)</f>
        <v>0</v>
      </c>
    </row>
    <row r="61" spans="2:9" ht="24" customHeight="1" x14ac:dyDescent="0.25">
      <c r="B61" s="112"/>
      <c r="C61" s="121"/>
      <c r="D61" s="123"/>
      <c r="E61" s="101" t="s">
        <v>88</v>
      </c>
      <c r="F61" s="5"/>
      <c r="G61" s="125"/>
      <c r="H61" s="107"/>
      <c r="I61" s="103"/>
    </row>
    <row r="62" spans="2:9" ht="24" customHeight="1" x14ac:dyDescent="0.25">
      <c r="B62" s="107">
        <f>B60+1</f>
        <v>33</v>
      </c>
      <c r="C62" s="120" t="s">
        <v>83</v>
      </c>
      <c r="D62" s="113">
        <v>50</v>
      </c>
      <c r="E62" s="101" t="s">
        <v>87</v>
      </c>
      <c r="F62" s="5"/>
      <c r="G62" s="114">
        <v>5</v>
      </c>
      <c r="H62" s="107">
        <f>F62*G62+(F63*G62/2)</f>
        <v>0</v>
      </c>
      <c r="I62" s="102">
        <f>IF(H62&gt;=D62,D62,H62)</f>
        <v>0</v>
      </c>
    </row>
    <row r="63" spans="2:9" ht="24" customHeight="1" x14ac:dyDescent="0.25">
      <c r="B63" s="107"/>
      <c r="C63" s="121"/>
      <c r="D63" s="113"/>
      <c r="E63" s="101" t="s">
        <v>88</v>
      </c>
      <c r="F63" s="5"/>
      <c r="G63" s="114"/>
      <c r="H63" s="107"/>
      <c r="I63" s="103"/>
    </row>
    <row r="64" spans="2:9" ht="24" customHeight="1" x14ac:dyDescent="0.25">
      <c r="B64" s="107">
        <v>34</v>
      </c>
      <c r="C64" s="120" t="s">
        <v>84</v>
      </c>
      <c r="D64" s="113">
        <v>37.5</v>
      </c>
      <c r="E64" s="101" t="s">
        <v>87</v>
      </c>
      <c r="F64" s="5"/>
      <c r="G64" s="114">
        <v>3.75</v>
      </c>
      <c r="H64" s="107">
        <f>F64*G64+(F65*G64/2)</f>
        <v>0</v>
      </c>
      <c r="I64" s="102">
        <f>IF(H64&gt;=D64,D64,H64)</f>
        <v>0</v>
      </c>
    </row>
    <row r="65" spans="2:9" ht="24" customHeight="1" x14ac:dyDescent="0.25">
      <c r="B65" s="107"/>
      <c r="C65" s="121"/>
      <c r="D65" s="113"/>
      <c r="E65" s="101" t="s">
        <v>88</v>
      </c>
      <c r="F65" s="5"/>
      <c r="G65" s="114"/>
      <c r="H65" s="107"/>
      <c r="I65" s="103"/>
    </row>
    <row r="66" spans="2:9" ht="24" customHeight="1" x14ac:dyDescent="0.25">
      <c r="B66" s="107">
        <v>35</v>
      </c>
      <c r="C66" s="120" t="s">
        <v>85</v>
      </c>
      <c r="D66" s="113">
        <v>25</v>
      </c>
      <c r="E66" s="101" t="s">
        <v>87</v>
      </c>
      <c r="F66" s="5"/>
      <c r="G66" s="114">
        <v>2.5</v>
      </c>
      <c r="H66" s="107">
        <f>F66*G66+(F67*G66/2)</f>
        <v>0</v>
      </c>
      <c r="I66" s="102">
        <f>IF(H66&gt;=D66,D66,H66)</f>
        <v>0</v>
      </c>
    </row>
    <row r="67" spans="2:9" ht="24" customHeight="1" x14ac:dyDescent="0.25">
      <c r="B67" s="107"/>
      <c r="C67" s="121"/>
      <c r="D67" s="113"/>
      <c r="E67" s="101" t="s">
        <v>88</v>
      </c>
      <c r="F67" s="5"/>
      <c r="G67" s="114"/>
      <c r="H67" s="107"/>
      <c r="I67" s="103"/>
    </row>
    <row r="68" spans="2:9" ht="24" customHeight="1" x14ac:dyDescent="0.25">
      <c r="B68" s="107">
        <v>36</v>
      </c>
      <c r="C68" s="120" t="s">
        <v>86</v>
      </c>
      <c r="D68" s="113">
        <v>12.5</v>
      </c>
      <c r="E68" s="101" t="s">
        <v>87</v>
      </c>
      <c r="F68" s="5"/>
      <c r="G68" s="114">
        <v>1.25</v>
      </c>
      <c r="H68" s="107">
        <f>F68*G68+(F69*G68/2)</f>
        <v>0</v>
      </c>
      <c r="I68" s="102">
        <f>IF(H68&gt;=D68,D68,H68)</f>
        <v>0</v>
      </c>
    </row>
    <row r="69" spans="2:9" ht="24" customHeight="1" x14ac:dyDescent="0.25">
      <c r="B69" s="107"/>
      <c r="C69" s="121"/>
      <c r="D69" s="113"/>
      <c r="E69" s="101" t="s">
        <v>88</v>
      </c>
      <c r="F69" s="5"/>
      <c r="G69" s="114"/>
      <c r="H69" s="107"/>
      <c r="I69" s="103"/>
    </row>
    <row r="70" spans="2:9" ht="19.899999999999999" customHeight="1" x14ac:dyDescent="0.25">
      <c r="B70" s="2">
        <v>37</v>
      </c>
      <c r="C70" s="33" t="s">
        <v>73</v>
      </c>
      <c r="D70" s="18">
        <v>25</v>
      </c>
      <c r="E70" s="58" t="s">
        <v>10</v>
      </c>
      <c r="F70" s="5"/>
      <c r="G70" s="1">
        <v>5</v>
      </c>
      <c r="H70" s="36">
        <f>F70*G70</f>
        <v>0</v>
      </c>
      <c r="I70" s="43">
        <f>IF(H70&gt;=D70,D70,H70)</f>
        <v>0</v>
      </c>
    </row>
    <row r="71" spans="2:9" ht="19.899999999999999" customHeight="1" x14ac:dyDescent="0.25">
      <c r="B71" s="2">
        <v>38</v>
      </c>
      <c r="C71" s="4" t="s">
        <v>74</v>
      </c>
      <c r="D71" s="2">
        <v>50</v>
      </c>
      <c r="E71" s="58" t="s">
        <v>15</v>
      </c>
      <c r="F71" s="5"/>
      <c r="G71" s="1">
        <v>10</v>
      </c>
      <c r="H71" s="36">
        <f t="shared" ref="H71:H72" si="5">F71*G71</f>
        <v>0</v>
      </c>
      <c r="I71" s="43">
        <f t="shared" ref="I71:I72" si="6">IF(H71&gt;=D71,D71,H71)</f>
        <v>0</v>
      </c>
    </row>
    <row r="72" spans="2:9" ht="19.899999999999999" customHeight="1" x14ac:dyDescent="0.25">
      <c r="B72" s="2">
        <v>39</v>
      </c>
      <c r="C72" s="22" t="s">
        <v>75</v>
      </c>
      <c r="D72" s="10">
        <v>75</v>
      </c>
      <c r="E72" s="17" t="s">
        <v>16</v>
      </c>
      <c r="F72" s="20"/>
      <c r="G72" s="9">
        <v>15</v>
      </c>
      <c r="H72" s="39">
        <f t="shared" si="5"/>
        <v>0</v>
      </c>
      <c r="I72" s="42">
        <f t="shared" si="6"/>
        <v>0</v>
      </c>
    </row>
    <row r="73" spans="2:9" ht="21.6" customHeight="1" x14ac:dyDescent="0.3">
      <c r="B73" s="62"/>
      <c r="C73" s="63"/>
      <c r="D73" s="64"/>
      <c r="E73" s="65"/>
      <c r="F73" s="65"/>
      <c r="G73" s="66"/>
      <c r="H73" s="67" t="s">
        <v>11</v>
      </c>
      <c r="I73" s="94">
        <f>SUM(I54:I72,I49:I52)</f>
        <v>0</v>
      </c>
    </row>
    <row r="74" spans="2:9" x14ac:dyDescent="0.25">
      <c r="B74" s="25"/>
    </row>
    <row r="75" spans="2:9" x14ac:dyDescent="0.25">
      <c r="B75" s="25"/>
    </row>
    <row r="76" spans="2:9" x14ac:dyDescent="0.25">
      <c r="B76" s="25"/>
    </row>
    <row r="77" spans="2:9" x14ac:dyDescent="0.25">
      <c r="B77" s="25"/>
    </row>
    <row r="78" spans="2:9" x14ac:dyDescent="0.25">
      <c r="B78" s="25"/>
    </row>
    <row r="79" spans="2:9" x14ac:dyDescent="0.25">
      <c r="B79" s="25"/>
    </row>
    <row r="80" spans="2:9" x14ac:dyDescent="0.25">
      <c r="B80" s="25"/>
    </row>
    <row r="81" spans="2:2" x14ac:dyDescent="0.25">
      <c r="B81" s="25"/>
    </row>
    <row r="82" spans="2:2" x14ac:dyDescent="0.25">
      <c r="B82" s="25"/>
    </row>
    <row r="83" spans="2:2" x14ac:dyDescent="0.25">
      <c r="B83" s="25"/>
    </row>
    <row r="84" spans="2:2" x14ac:dyDescent="0.25">
      <c r="B84" s="25"/>
    </row>
    <row r="85" spans="2:2" x14ac:dyDescent="0.25">
      <c r="B85" s="25"/>
    </row>
    <row r="86" spans="2:2" x14ac:dyDescent="0.25">
      <c r="B86" s="25"/>
    </row>
  </sheetData>
  <sheetProtection algorithmName="SHA-512" hashValue="FEww2tVYDKpHFBi6REdL6wed61x4kKOUyP+ZxEH2mis50+Vep8ANXZQK0lj+mhyFmuoqkVikOsKtRwcvk4VV9w==" saltValue="kt4dTiEHRm+5e91pTs+egw==" spinCount="100000" sheet="1" objects="1" scenarios="1" selectLockedCells="1"/>
  <mergeCells count="82">
    <mergeCell ref="B14:B15"/>
    <mergeCell ref="D14:D15"/>
    <mergeCell ref="E14:E15"/>
    <mergeCell ref="C4:I4"/>
    <mergeCell ref="D10:D11"/>
    <mergeCell ref="C12:H12"/>
    <mergeCell ref="I14:I15"/>
    <mergeCell ref="H14:H15"/>
    <mergeCell ref="D23:D24"/>
    <mergeCell ref="D26:D27"/>
    <mergeCell ref="D30:D31"/>
    <mergeCell ref="C48:I48"/>
    <mergeCell ref="D6:I6"/>
    <mergeCell ref="F14:F15"/>
    <mergeCell ref="G14:G15"/>
    <mergeCell ref="D41:D42"/>
    <mergeCell ref="C1:I1"/>
    <mergeCell ref="C2:I2"/>
    <mergeCell ref="C3:I3"/>
    <mergeCell ref="D7:I7"/>
    <mergeCell ref="C5:I5"/>
    <mergeCell ref="D68:D69"/>
    <mergeCell ref="D66:D67"/>
    <mergeCell ref="G49:G50"/>
    <mergeCell ref="H49:H50"/>
    <mergeCell ref="C51:C52"/>
    <mergeCell ref="D51:D52"/>
    <mergeCell ref="H66:H67"/>
    <mergeCell ref="G68:G69"/>
    <mergeCell ref="H68:H69"/>
    <mergeCell ref="C68:C69"/>
    <mergeCell ref="G66:G67"/>
    <mergeCell ref="D56:D57"/>
    <mergeCell ref="D64:D65"/>
    <mergeCell ref="D62:D63"/>
    <mergeCell ref="G56:G57"/>
    <mergeCell ref="H56:H57"/>
    <mergeCell ref="G62:G63"/>
    <mergeCell ref="H62:H63"/>
    <mergeCell ref="G64:G65"/>
    <mergeCell ref="H64:H65"/>
    <mergeCell ref="C54:C55"/>
    <mergeCell ref="C56:C57"/>
    <mergeCell ref="C62:C63"/>
    <mergeCell ref="C64:C65"/>
    <mergeCell ref="D58:D59"/>
    <mergeCell ref="D60:D61"/>
    <mergeCell ref="G58:G59"/>
    <mergeCell ref="G60:G61"/>
    <mergeCell ref="H58:H59"/>
    <mergeCell ref="H60:H61"/>
    <mergeCell ref="C66:C67"/>
    <mergeCell ref="B56:B57"/>
    <mergeCell ref="B62:B63"/>
    <mergeCell ref="B64:B65"/>
    <mergeCell ref="B66:B67"/>
    <mergeCell ref="B58:B59"/>
    <mergeCell ref="C58:C59"/>
    <mergeCell ref="B60:B61"/>
    <mergeCell ref="C60:C61"/>
    <mergeCell ref="I49:I50"/>
    <mergeCell ref="I54:I55"/>
    <mergeCell ref="I56:I57"/>
    <mergeCell ref="I62:I63"/>
    <mergeCell ref="B68:B69"/>
    <mergeCell ref="H51:H52"/>
    <mergeCell ref="G51:G52"/>
    <mergeCell ref="B51:B52"/>
    <mergeCell ref="B49:B50"/>
    <mergeCell ref="B54:B55"/>
    <mergeCell ref="D54:D55"/>
    <mergeCell ref="G54:G55"/>
    <mergeCell ref="H54:H55"/>
    <mergeCell ref="C53:I53"/>
    <mergeCell ref="C49:C50"/>
    <mergeCell ref="D49:D50"/>
    <mergeCell ref="I64:I65"/>
    <mergeCell ref="I66:I67"/>
    <mergeCell ref="I68:I69"/>
    <mergeCell ref="I51:I52"/>
    <mergeCell ref="I58:I59"/>
    <mergeCell ref="I60:I61"/>
  </mergeCells>
  <phoneticPr fontId="22" type="noConversion"/>
  <conditionalFormatting sqref="E51">
    <cfRule type="cellIs" dxfId="3" priority="4" operator="equal">
      <formula>"coautor"</formula>
    </cfRule>
  </conditionalFormatting>
  <conditionalFormatting sqref="E54:E57 E62:E69">
    <cfRule type="cellIs" dxfId="2" priority="3" operator="equal">
      <formula>"coautor"</formula>
    </cfRule>
  </conditionalFormatting>
  <conditionalFormatting sqref="E58:E59">
    <cfRule type="cellIs" dxfId="1" priority="2" operator="equal">
      <formula>"coautor"</formula>
    </cfRule>
  </conditionalFormatting>
  <conditionalFormatting sqref="E60:E61">
    <cfRule type="cellIs" dxfId="0" priority="1" operator="equal">
      <formula>"coautor"</formula>
    </cfRule>
  </conditionalFormatting>
  <pageMargins left="0.39370078740157483" right="0.39370078740157483" top="0.59055118110236227" bottom="0.78740157480314965" header="0.31496062992125984" footer="0.31496062992125984"/>
  <pageSetup paperSize="9" scale="78" orientation="portrait" horizontalDpi="4294967295" verticalDpi="4294967295"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Pontuação Currículo - Doutorado</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PO Nuner</dc:creator>
  <cp:lastModifiedBy>Carlito</cp:lastModifiedBy>
  <cp:lastPrinted>2019-04-23T13:29:58Z</cp:lastPrinted>
  <dcterms:created xsi:type="dcterms:W3CDTF">2014-06-06T21:10:38Z</dcterms:created>
  <dcterms:modified xsi:type="dcterms:W3CDTF">2024-09-19T19:05:34Z</dcterms:modified>
</cp:coreProperties>
</file>