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aPasta_de_trabalho" defaultThemeVersion="124226"/>
  <mc:AlternateContent xmlns:mc="http://schemas.openxmlformats.org/markup-compatibility/2006">
    <mc:Choice Requires="x15">
      <x15ac:absPath xmlns:x15ac="http://schemas.microsoft.com/office/spreadsheetml/2010/11/ac" url="C:\Users\Carlito\Documents\01 - Pós-Graduação\Seleção\02-Mestrado\2025-Mestrado\2025-1-Mestrado\1-MS- Edital\"/>
    </mc:Choice>
  </mc:AlternateContent>
  <workbookProtection workbookAlgorithmName="SHA-512" workbookHashValue="R4Oo/RkjE9qv/aySJ0sPA3nMcWIdNOF3e2ska9Itx28eXjy7LRxOePkGOXCUPUa+kcAbzq0wwFrQ5p+O4NWoOQ==" workbookSaltValue="mn0cKJ7qDbHCJyhxNeypUA==" workbookSpinCount="100000" lockStructure="1"/>
  <bookViews>
    <workbookView xWindow="0" yWindow="0" windowWidth="20490" windowHeight="7905" tabRatio="805"/>
  </bookViews>
  <sheets>
    <sheet name="Pontuação Currículo - mestrado"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1" l="1"/>
  <c r="H57" i="1" s="1"/>
  <c r="G55" i="1"/>
  <c r="H55" i="1" s="1"/>
  <c r="A61" i="1"/>
  <c r="H11" i="1" l="1"/>
  <c r="H10" i="1"/>
  <c r="G11" i="1" l="1"/>
  <c r="G13" i="1" l="1"/>
  <c r="H13" i="1" s="1"/>
  <c r="G10" i="1"/>
  <c r="H12" i="1" s="1"/>
  <c r="H38" i="1" l="1"/>
  <c r="G48" i="1" l="1"/>
  <c r="H48" i="1" s="1"/>
  <c r="G46" i="1"/>
  <c r="H46" i="1" s="1"/>
  <c r="G65" i="1"/>
  <c r="H65" i="1" s="1"/>
  <c r="G63" i="1"/>
  <c r="H63" i="1" s="1"/>
  <c r="G61" i="1"/>
  <c r="H61" i="1" s="1"/>
  <c r="G59" i="1"/>
  <c r="H59" i="1" s="1"/>
  <c r="G53" i="1"/>
  <c r="H53" i="1" s="1"/>
  <c r="G51" i="1"/>
  <c r="H51" i="1" s="1"/>
  <c r="H67" i="1" l="1"/>
  <c r="H17" i="1"/>
  <c r="G17" i="1"/>
  <c r="H16" i="1"/>
  <c r="G16" i="1"/>
  <c r="H27" i="1"/>
  <c r="G27" i="1"/>
  <c r="H26" i="1"/>
  <c r="G26" i="1"/>
  <c r="G37" i="1"/>
  <c r="H37" i="1" s="1"/>
  <c r="H39" i="1"/>
  <c r="H40" i="1" s="1"/>
  <c r="G39" i="1"/>
  <c r="G38" i="1"/>
  <c r="G34" i="1"/>
  <c r="H34" i="1" s="1"/>
  <c r="G22" i="1"/>
  <c r="H22" i="1" s="1"/>
  <c r="G21" i="1"/>
  <c r="H21" i="1" s="1"/>
  <c r="G20" i="1"/>
  <c r="H20" i="1" s="1"/>
  <c r="G19" i="1"/>
  <c r="H19" i="1" s="1"/>
  <c r="G69" i="1"/>
  <c r="H69" i="1" s="1"/>
  <c r="G70" i="1"/>
  <c r="H70" i="1" s="1"/>
  <c r="G36" i="1"/>
  <c r="H36" i="1" s="1"/>
  <c r="G35" i="1"/>
  <c r="H35" i="1" s="1"/>
  <c r="G33" i="1"/>
  <c r="H33" i="1" s="1"/>
  <c r="G32" i="1"/>
  <c r="H32" i="1" s="1"/>
  <c r="G31" i="1"/>
  <c r="H31" i="1" s="1"/>
  <c r="G30" i="1"/>
  <c r="H30" i="1" s="1"/>
  <c r="G29" i="1"/>
  <c r="H29" i="1" s="1"/>
  <c r="G25" i="1"/>
  <c r="H25" i="1" s="1"/>
  <c r="G68" i="1"/>
  <c r="H68" i="1" s="1"/>
  <c r="G15" i="1"/>
  <c r="H15" i="1" s="1"/>
  <c r="G14" i="1"/>
  <c r="H14" i="1" s="1"/>
  <c r="H71" i="1" l="1"/>
  <c r="H18" i="1"/>
  <c r="H23" i="1" s="1"/>
  <c r="H28" i="1"/>
  <c r="H41" i="1" s="1"/>
  <c r="C8" i="1" l="1"/>
</calcChain>
</file>

<file path=xl/sharedStrings.xml><?xml version="1.0" encoding="utf-8"?>
<sst xmlns="http://schemas.openxmlformats.org/spreadsheetml/2006/main" count="116" uniqueCount="91">
  <si>
    <t>Máximo de pontos</t>
  </si>
  <si>
    <t>Peso</t>
  </si>
  <si>
    <t>Total</t>
  </si>
  <si>
    <t>Pontuação</t>
  </si>
  <si>
    <t>número de anos</t>
  </si>
  <si>
    <t>número de cursos</t>
  </si>
  <si>
    <t>número de semestres</t>
  </si>
  <si>
    <t>número de participações</t>
  </si>
  <si>
    <t>Total Formação Acadêmica</t>
  </si>
  <si>
    <t>As publicações como primeiro autor receberão 100% da pontuação;</t>
  </si>
  <si>
    <t>como coautor será atribuída pontuação equivalente a 50% em relação à de primeiro autor</t>
  </si>
  <si>
    <t>Total artigos</t>
  </si>
  <si>
    <t>número de capítulos</t>
  </si>
  <si>
    <t>Total Produção Científica</t>
  </si>
  <si>
    <t>número de projetos</t>
  </si>
  <si>
    <t>número de palestras</t>
  </si>
  <si>
    <t>Total Experiência Profissional</t>
  </si>
  <si>
    <t>número de livros</t>
  </si>
  <si>
    <t>número de autorias</t>
  </si>
  <si>
    <t>I. Formação Acadêmica</t>
  </si>
  <si>
    <t>número de experiências</t>
  </si>
  <si>
    <t>número de prêmios</t>
  </si>
  <si>
    <t>número de eventos</t>
  </si>
  <si>
    <t>número de consultorias</t>
  </si>
  <si>
    <t>II. Experiência Profissional</t>
  </si>
  <si>
    <t>III. Produção científica</t>
  </si>
  <si>
    <t>número de orientados</t>
  </si>
  <si>
    <t>número de aprovações</t>
  </si>
  <si>
    <t>Total estágios</t>
  </si>
  <si>
    <t>Nome:</t>
  </si>
  <si>
    <t>Unidade</t>
  </si>
  <si>
    <t>Esta planilha está bloqueada. Apenas as células com fundo amarelo poderão ser preenchidas.</t>
  </si>
  <si>
    <t>ordem</t>
  </si>
  <si>
    <t>Endereço do currículo Lattes:</t>
  </si>
  <si>
    <t>Total Produção Técnica</t>
  </si>
  <si>
    <t>Número</t>
  </si>
  <si>
    <t>Prêmio ou Mérito Profissional ou Acadêmico Nacional:                                                                              2 pontos/prêmio</t>
  </si>
  <si>
    <t>Prêmio ou Mérito Profissional ou Acadêmico Internacional:                                                                              4 pontos/prêmio</t>
  </si>
  <si>
    <t>Para cada item digitar o número equivalente na área amarela. A pontuação será calculada automaticamente.</t>
  </si>
  <si>
    <t>número de cursos de especialização</t>
  </si>
  <si>
    <t>Total Atividade Docente na Graduação</t>
  </si>
  <si>
    <t>PROGRAMA DE PÓS-GRADUAÇÃO EM AQUICULTURA / UNIVERSIDADE FEDERAL DE SANTA CATARINA</t>
  </si>
  <si>
    <t>número de vínculos</t>
  </si>
  <si>
    <t>número de produções</t>
  </si>
  <si>
    <t>PONTUAÇÃO =</t>
  </si>
  <si>
    <r>
      <t xml:space="preserve">Resumos em eventos científicos </t>
    </r>
    <r>
      <rPr>
        <b/>
        <u/>
        <sz val="11"/>
        <color rgb="FFFF0000"/>
        <rFont val="Calibri"/>
        <family val="2"/>
        <scheme val="minor"/>
      </rPr>
      <t/>
    </r>
  </si>
  <si>
    <r>
      <t xml:space="preserve">número de resumos como </t>
    </r>
    <r>
      <rPr>
        <b/>
        <sz val="9"/>
        <color rgb="FFFF0000"/>
        <rFont val="Calibri"/>
        <family val="2"/>
        <scheme val="minor"/>
      </rPr>
      <t>primeiro</t>
    </r>
    <r>
      <rPr>
        <sz val="9"/>
        <color indexed="8"/>
        <rFont val="Calibri"/>
        <family val="2"/>
        <scheme val="minor"/>
      </rPr>
      <t xml:space="preserve"> autor</t>
    </r>
  </si>
  <si>
    <r>
      <t xml:space="preserve">número de resumos como </t>
    </r>
    <r>
      <rPr>
        <b/>
        <sz val="9"/>
        <color rgb="FFFF0000"/>
        <rFont val="Calibri"/>
        <family val="2"/>
        <scheme val="minor"/>
      </rPr>
      <t>coautor</t>
    </r>
  </si>
  <si>
    <t>Participação em projeto de pesquisa ou extensão:                                                                           0,2 ponto/projeto</t>
  </si>
  <si>
    <t>Participação em bancas de Trabalho de Conclusão de Curso:                                                     0,2 ponto/banca</t>
  </si>
  <si>
    <t>Atividade de docência no ensino médio, como professor contratado (efetivo ou substituto): 1 ponto/ano.</t>
  </si>
  <si>
    <t xml:space="preserve">Palestras proferidas na área de Aquicultura:           0,1 ponto/palestra </t>
  </si>
  <si>
    <t>Trabalho completo em anais de eventos científicos:                                                                        0,2 ponto/trabalho completo</t>
  </si>
  <si>
    <t>Bolsa em Projeto de Pesquisa e/ou Extensão: 2 pontos/ano</t>
  </si>
  <si>
    <r>
      <t>Monitoria em disciplinas: 0,2 pontos/semestre.</t>
    </r>
    <r>
      <rPr>
        <b/>
        <sz val="11"/>
        <color rgb="FFFF0000"/>
        <rFont val="Calibri"/>
        <family val="2"/>
        <scheme val="minor"/>
      </rPr>
      <t xml:space="preserve">                                                                    </t>
    </r>
    <r>
      <rPr>
        <sz val="11"/>
        <color rgb="FFFF0000"/>
        <rFont val="Calibri"/>
        <family val="2"/>
        <scheme val="minor"/>
      </rPr>
      <t>A monitoria deverá ter carga mínima de 4 horas de atividade por semana (72 horas por semestre)</t>
    </r>
  </si>
  <si>
    <r>
      <t xml:space="preserve">Atividade de docência na Graduação </t>
    </r>
    <r>
      <rPr>
        <sz val="11"/>
        <color rgb="FFFF0000"/>
        <rFont val="Calibri"/>
        <family val="2"/>
        <scheme val="minor"/>
      </rPr>
      <t>EM OUTRAS ÁREAS</t>
    </r>
    <r>
      <rPr>
        <sz val="11"/>
        <color theme="1"/>
        <rFont val="Calibri"/>
        <family val="2"/>
        <scheme val="minor"/>
      </rPr>
      <t>, como professor contratado (efetivo ou substituto):                                               1</t>
    </r>
    <r>
      <rPr>
        <sz val="11"/>
        <rFont val="Calibri"/>
        <family val="2"/>
        <scheme val="minor"/>
      </rPr>
      <t xml:space="preserve"> ponto/ano.</t>
    </r>
  </si>
  <si>
    <r>
      <t xml:space="preserve">Vínculo empregatício atual </t>
    </r>
    <r>
      <rPr>
        <sz val="11"/>
        <color rgb="FFFF0000"/>
        <rFont val="Calibri"/>
        <family val="2"/>
        <scheme val="minor"/>
      </rPr>
      <t>na área de aquicultura</t>
    </r>
    <r>
      <rPr>
        <sz val="11"/>
        <rFont val="Calibri"/>
        <family val="2"/>
        <scheme val="minor"/>
      </rPr>
      <t>: 3 pontos</t>
    </r>
  </si>
  <si>
    <t>graduação</t>
  </si>
  <si>
    <t>Graduação</t>
  </si>
  <si>
    <r>
      <t>Graduação: concluída ou com matrícula na última fase:</t>
    </r>
    <r>
      <rPr>
        <sz val="11"/>
        <color rgb="FFFF0000"/>
        <rFont val="Calibri"/>
        <family val="2"/>
        <scheme val="minor"/>
      </rPr>
      <t xml:space="preserve"> se em Aquicultura ou áreas afins</t>
    </r>
    <r>
      <rPr>
        <sz val="11"/>
        <color theme="1"/>
        <rFont val="Calibri"/>
        <family val="2"/>
        <scheme val="minor"/>
      </rPr>
      <t>: 15 pontos</t>
    </r>
  </si>
  <si>
    <r>
      <t xml:space="preserve">Graduação: concluída ou com matrícula na última fase: </t>
    </r>
    <r>
      <rPr>
        <sz val="11"/>
        <color rgb="FFFF0000"/>
        <rFont val="Calibri"/>
        <family val="2"/>
        <scheme val="minor"/>
      </rPr>
      <t>se em outras áreas:</t>
    </r>
    <r>
      <rPr>
        <sz val="11"/>
        <color theme="1"/>
        <rFont val="Calibri"/>
        <family val="2"/>
        <scheme val="minor"/>
      </rPr>
      <t xml:space="preserve"> 5 pontos</t>
    </r>
  </si>
  <si>
    <r>
      <t xml:space="preserve">Cursos de Especialização: 2 pontos/curso.                                   </t>
    </r>
    <r>
      <rPr>
        <sz val="11"/>
        <color rgb="FFFF0000"/>
        <rFont val="Calibri"/>
        <family val="2"/>
        <scheme val="minor"/>
      </rPr>
      <t>O curso deverá ter no mínimo 360 horas de duração.</t>
    </r>
  </si>
  <si>
    <r>
      <t xml:space="preserve">Estágios </t>
    </r>
    <r>
      <rPr>
        <sz val="11"/>
        <color rgb="FFFF0000"/>
        <rFont val="Calibri"/>
        <family val="2"/>
        <scheme val="minor"/>
      </rPr>
      <t>na área de Aquicultura</t>
    </r>
    <r>
      <rPr>
        <sz val="11"/>
        <color theme="1"/>
        <rFont val="Calibri"/>
        <family val="2"/>
        <scheme val="minor"/>
      </rPr>
      <t xml:space="preserve">: 1 ponto/semestre.                                                       </t>
    </r>
    <r>
      <rPr>
        <sz val="11"/>
        <color rgb="FFFF0000"/>
        <rFont val="Calibri"/>
        <family val="2"/>
        <scheme val="minor"/>
      </rPr>
      <t xml:space="preserve">Cada estágio deverá ter carga horária mínima de 160 horas/semestre. </t>
    </r>
  </si>
  <si>
    <r>
      <t xml:space="preserve">Estágios em </t>
    </r>
    <r>
      <rPr>
        <sz val="11"/>
        <color rgb="FFFF0000"/>
        <rFont val="Calibri"/>
        <family val="2"/>
        <scheme val="minor"/>
      </rPr>
      <t>área afim da Aquicultura</t>
    </r>
    <r>
      <rPr>
        <sz val="11"/>
        <color theme="1"/>
        <rFont val="Calibri"/>
        <family val="2"/>
        <scheme val="minor"/>
      </rPr>
      <t xml:space="preserve">: 0,5 ponto/semestre.                                                       </t>
    </r>
    <r>
      <rPr>
        <sz val="11"/>
        <color rgb="FFFF0000"/>
        <rFont val="Calibri"/>
        <family val="2"/>
        <scheme val="minor"/>
      </rPr>
      <t xml:space="preserve">Cada estágio deverá ter carga horária mínima de 160 horas/semestre. </t>
    </r>
  </si>
  <si>
    <t>Organização de eventos científicos: 1 ponto/evento</t>
  </si>
  <si>
    <r>
      <t xml:space="preserve">Experiência Internacional em Aquicultura ou Recursos Pesqueiros (cursos, estágios, treinamento ou trabalho no exterior): 5 pontos/experiência internacional.                                   </t>
    </r>
    <r>
      <rPr>
        <sz val="11"/>
        <color rgb="FFFF0000"/>
        <rFont val="Calibri"/>
        <family val="2"/>
        <scheme val="minor"/>
      </rPr>
      <t>A experiência internacional deverá ter duração mínima comprovada de um mês.</t>
    </r>
  </si>
  <si>
    <r>
      <t xml:space="preserve">Atividade de docência na Graduação </t>
    </r>
    <r>
      <rPr>
        <sz val="11"/>
        <color rgb="FFFF0000"/>
        <rFont val="Calibri"/>
        <family val="2"/>
        <scheme val="minor"/>
      </rPr>
      <t>NA ÁREA DE AQUICULTURA</t>
    </r>
    <r>
      <rPr>
        <sz val="11"/>
        <color theme="1"/>
        <rFont val="Calibri"/>
        <family val="2"/>
        <scheme val="minor"/>
      </rPr>
      <t>, como professor contratado (efetivo ou substituto): 3</t>
    </r>
    <r>
      <rPr>
        <sz val="11"/>
        <rFont val="Calibri"/>
        <family val="2"/>
        <scheme val="minor"/>
      </rPr>
      <t xml:space="preserve"> pontos/ano.</t>
    </r>
  </si>
  <si>
    <t>Orientação e/ou supervisão de Trabalho de Conclusão de Curso de graduação: 2 pontos/orientação ou supervisão.</t>
  </si>
  <si>
    <r>
      <t xml:space="preserve">Cursos oferecidos na área de Aquicultura </t>
    </r>
    <r>
      <rPr>
        <sz val="11"/>
        <color rgb="FFFF0000"/>
        <rFont val="Calibri"/>
        <family val="2"/>
        <scheme val="minor"/>
      </rPr>
      <t xml:space="preserve">com duração mínima de 8 horas: </t>
    </r>
    <r>
      <rPr>
        <sz val="11"/>
        <color theme="1"/>
        <rFont val="Calibri"/>
        <family val="2"/>
        <scheme val="minor"/>
      </rPr>
      <t>0,5 ponto/curso</t>
    </r>
  </si>
  <si>
    <t>Aprovação em concurso público: 1 ponto/ aprovação</t>
  </si>
  <si>
    <r>
      <t xml:space="preserve">Vínculo empregatício atual: se o candidato apresenta vínculo </t>
    </r>
    <r>
      <rPr>
        <sz val="11"/>
        <color rgb="FFFF0000"/>
        <rFont val="Calibri"/>
        <family val="2"/>
        <scheme val="minor"/>
      </rPr>
      <t>em área fim da aquicultura:</t>
    </r>
    <r>
      <rPr>
        <sz val="11"/>
        <color theme="1"/>
        <rFont val="Calibri"/>
        <family val="2"/>
        <scheme val="minor"/>
      </rPr>
      <t xml:space="preserve"> 1 ponto</t>
    </r>
  </si>
  <si>
    <t>Consultorias de natureza técnica ou profissional, dentro da área de Aquicultura: 1 ponto/consultoria</t>
  </si>
  <si>
    <r>
      <t xml:space="preserve">Produção Técnica (patentes registradas, boletins técnicos ou de divulgação científica na </t>
    </r>
    <r>
      <rPr>
        <sz val="11"/>
        <color rgb="FFFF0000"/>
        <rFont val="Calibri"/>
        <family val="2"/>
        <scheme val="minor"/>
      </rPr>
      <t>área de Aquicultura:</t>
    </r>
    <r>
      <rPr>
        <sz val="11"/>
        <rFont val="Calibri"/>
        <family val="2"/>
        <scheme val="minor"/>
      </rPr>
      <t xml:space="preserve"> 2 pontos / produção</t>
    </r>
  </si>
  <si>
    <r>
      <t xml:space="preserve">Produção Técnica (patentes registradas, boletins técnicos ou de divulgação científica) </t>
    </r>
    <r>
      <rPr>
        <sz val="11"/>
        <color rgb="FFFF0000"/>
        <rFont val="Calibri"/>
        <family val="2"/>
        <scheme val="minor"/>
      </rPr>
      <t xml:space="preserve">em outras áreas: </t>
    </r>
    <r>
      <rPr>
        <sz val="11"/>
        <rFont val="Calibri"/>
        <family val="2"/>
        <scheme val="minor"/>
      </rPr>
      <t>1 ponto/produção</t>
    </r>
  </si>
  <si>
    <t xml:space="preserve">Capítulo de livro: 5 pontos/capítulo publicado </t>
  </si>
  <si>
    <t>Organização ou edição de livro: 10 pontos/livro</t>
  </si>
  <si>
    <t>Autoria de livro: 15 pontos/livro</t>
  </si>
  <si>
    <t>Resumos em eventos científicos: 0,1 ponto/resumo</t>
  </si>
  <si>
    <r>
      <t>ARTIGO CIENTÍFICO PUBLICADO</t>
    </r>
    <r>
      <rPr>
        <b/>
        <sz val="11"/>
        <color rgb="FFFF0000"/>
        <rFont val="Calibri"/>
        <family val="2"/>
        <scheme val="minor"/>
      </rPr>
      <t xml:space="preserve"> na área de Zootecnia e Recursos Pesqueiros/CAPES</t>
    </r>
  </si>
  <si>
    <r>
      <t xml:space="preserve">número de artigos - </t>
    </r>
    <r>
      <rPr>
        <b/>
        <sz val="9"/>
        <color rgb="FFFF0000"/>
        <rFont val="Calibri"/>
        <family val="2"/>
        <scheme val="minor"/>
      </rPr>
      <t>primeiro</t>
    </r>
    <r>
      <rPr>
        <sz val="9"/>
        <color indexed="8"/>
        <rFont val="Calibri"/>
        <family val="2"/>
        <scheme val="minor"/>
      </rPr>
      <t xml:space="preserve"> autor</t>
    </r>
  </si>
  <si>
    <r>
      <t xml:space="preserve">número de artigos - </t>
    </r>
    <r>
      <rPr>
        <b/>
        <sz val="9"/>
        <color rgb="FFFF0000"/>
        <rFont val="Calibri"/>
        <family val="2"/>
        <scheme val="minor"/>
      </rPr>
      <t>coautor</t>
    </r>
  </si>
  <si>
    <t>percentil na base Scopus de 87,5 a 99,9</t>
  </si>
  <si>
    <t>percentil na base Scopus de  75,0 a 87,4</t>
  </si>
  <si>
    <t>percentil na base Scopus de  62,5 a 74,9</t>
  </si>
  <si>
    <t>percentil na base Scopus de  50.0 a 62,4</t>
  </si>
  <si>
    <t>percentil na base Scopus de  37,5 a 49,9</t>
  </si>
  <si>
    <t>percentil na base Scopus de  25.0 a 37,4</t>
  </si>
  <si>
    <t>percentil na base Scopus de  12,5 a 24,9</t>
  </si>
  <si>
    <t>percentil na base Scopus de  0,10 a 12,4</t>
  </si>
  <si>
    <t>ANEXO VIII - PLANILHA DE PONTUAÇÃO DO "CURRICULUM VITAE"</t>
  </si>
  <si>
    <t>EDITAL Nº 03/PPGAQI/2024 - MESTRADO - Ingresso 2025-1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</si>
</sst>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1"/>
      <color indexed="8"/>
      <name val="Calibri"/>
      <family val="2"/>
      <scheme val="minor"/>
    </font>
    <font>
      <b/>
      <sz val="14"/>
      <color indexed="8"/>
      <name val="Calibri"/>
      <family val="2"/>
      <scheme val="minor"/>
    </font>
    <font>
      <b/>
      <sz val="11"/>
      <color indexed="9"/>
      <name val="Calibri"/>
      <family val="2"/>
      <scheme val="minor"/>
    </font>
    <font>
      <sz val="11"/>
      <name val="Calibri"/>
      <family val="2"/>
      <scheme val="minor"/>
    </font>
    <font>
      <b/>
      <i/>
      <sz val="14"/>
      <color indexed="8"/>
      <name val="Calibri"/>
      <family val="2"/>
      <scheme val="minor"/>
    </font>
    <font>
      <sz val="11"/>
      <color indexed="9"/>
      <name val="Calibri"/>
      <family val="2"/>
      <scheme val="minor"/>
    </font>
    <font>
      <b/>
      <sz val="9"/>
      <color indexed="9"/>
      <name val="Calibri"/>
      <family val="2"/>
      <scheme val="minor"/>
    </font>
    <font>
      <b/>
      <sz val="9"/>
      <color rgb="FFFF0000"/>
      <name val="Calibri"/>
      <family val="2"/>
      <scheme val="minor"/>
    </font>
    <font>
      <b/>
      <sz val="11"/>
      <color rgb="FFFF0000"/>
      <name val="Calibri"/>
      <family val="2"/>
      <scheme val="minor"/>
    </font>
    <font>
      <b/>
      <sz val="11"/>
      <name val="Calibri"/>
      <family val="2"/>
      <scheme val="minor"/>
    </font>
    <font>
      <b/>
      <u/>
      <sz val="11"/>
      <color rgb="FFFF0000"/>
      <name val="Calibri"/>
      <family val="2"/>
      <scheme val="minor"/>
    </font>
    <font>
      <b/>
      <sz val="9"/>
      <color indexed="8"/>
      <name val="Calibri"/>
      <family val="2"/>
      <scheme val="minor"/>
    </font>
    <font>
      <sz val="9"/>
      <color indexed="8"/>
      <name val="Calibri"/>
      <family val="2"/>
      <scheme val="minor"/>
    </font>
    <font>
      <sz val="9"/>
      <color indexed="9"/>
      <name val="Calibri"/>
      <family val="2"/>
      <scheme val="minor"/>
    </font>
    <font>
      <sz val="11"/>
      <color indexed="8"/>
      <name val="Calibri"/>
      <family val="2"/>
      <scheme val="minor"/>
    </font>
    <font>
      <b/>
      <sz val="13"/>
      <name val="Calibri"/>
      <family val="2"/>
      <scheme val="minor"/>
    </font>
    <font>
      <sz val="11"/>
      <color rgb="FFFF0000"/>
      <name val="Calibri"/>
      <family val="2"/>
      <scheme val="minor"/>
    </font>
    <font>
      <b/>
      <sz val="13"/>
      <color rgb="FFFF0000"/>
      <name val="Calibri"/>
      <family val="2"/>
      <scheme val="minor"/>
    </font>
    <font>
      <b/>
      <sz val="14"/>
      <color indexed="9"/>
      <name val="Calibri"/>
      <family val="2"/>
      <scheme val="minor"/>
    </font>
    <font>
      <b/>
      <sz val="11"/>
      <color theme="1"/>
      <name val="Calibri"/>
      <family val="2"/>
      <scheme val="minor"/>
    </font>
  </fonts>
  <fills count="9">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CFFCC"/>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theme="0"/>
      </right>
      <top style="medium">
        <color indexed="64"/>
      </top>
      <bottom/>
      <diagonal/>
    </border>
    <border>
      <left style="thin">
        <color theme="0"/>
      </left>
      <right style="thin">
        <color theme="0"/>
      </right>
      <top/>
      <bottom/>
      <diagonal/>
    </border>
    <border>
      <left style="thin">
        <color theme="0"/>
      </left>
      <right style="thin">
        <color auto="1"/>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35">
    <xf numFmtId="0" fontId="0" fillId="0" borderId="0" xfId="0"/>
    <xf numFmtId="0" fontId="0" fillId="4" borderId="2"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2" xfId="0" applyFont="1" applyBorder="1" applyAlignment="1" applyProtection="1">
      <alignment vertical="center"/>
    </xf>
    <xf numFmtId="0" fontId="0" fillId="0" borderId="2" xfId="0" applyFont="1" applyBorder="1" applyAlignment="1" applyProtection="1">
      <alignment vertical="center" wrapText="1"/>
    </xf>
    <xf numFmtId="0" fontId="0" fillId="0" borderId="3" xfId="0" applyFont="1" applyBorder="1" applyAlignment="1" applyProtection="1">
      <alignment vertical="center"/>
    </xf>
    <xf numFmtId="0" fontId="0" fillId="3" borderId="2" xfId="0" applyFont="1" applyFill="1" applyBorder="1" applyAlignment="1" applyProtection="1">
      <alignment horizontal="center" vertical="center"/>
      <protection locked="0"/>
    </xf>
    <xf numFmtId="0" fontId="0" fillId="5" borderId="7" xfId="0" applyFont="1" applyFill="1" applyBorder="1" applyAlignment="1" applyProtection="1">
      <alignment horizontal="center" vertical="center"/>
    </xf>
    <xf numFmtId="0" fontId="4" fillId="3" borderId="2"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xf>
    <xf numFmtId="0" fontId="1" fillId="5" borderId="7" xfId="0" applyFont="1" applyFill="1" applyBorder="1" applyAlignment="1" applyProtection="1">
      <alignment horizontal="right" vertical="center"/>
    </xf>
    <xf numFmtId="0" fontId="0" fillId="4" borderId="3" xfId="0" applyFont="1" applyFill="1" applyBorder="1" applyAlignment="1" applyProtection="1">
      <alignment horizontal="center" vertical="center"/>
    </xf>
    <xf numFmtId="0" fontId="0" fillId="0" borderId="3" xfId="0" applyFont="1" applyBorder="1" applyAlignment="1" applyProtection="1">
      <alignment horizontal="center" vertical="center"/>
    </xf>
    <xf numFmtId="0" fontId="0" fillId="0" borderId="0" xfId="0" applyFont="1" applyProtection="1"/>
    <xf numFmtId="0" fontId="0" fillId="0" borderId="0" xfId="0" applyFont="1" applyFill="1" applyProtection="1"/>
    <xf numFmtId="0" fontId="0" fillId="0" borderId="0" xfId="0" applyFont="1" applyBorder="1" applyProtection="1"/>
    <xf numFmtId="0" fontId="13" fillId="0" borderId="2" xfId="0" applyFont="1" applyBorder="1" applyAlignment="1" applyProtection="1">
      <alignment horizontal="center" vertical="center" wrapText="1"/>
    </xf>
    <xf numFmtId="0" fontId="13" fillId="5" borderId="7" xfId="0" applyFont="1" applyFill="1" applyBorder="1" applyAlignment="1" applyProtection="1">
      <alignment horizontal="center" vertical="center"/>
    </xf>
    <xf numFmtId="0" fontId="13" fillId="0" borderId="6"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5" borderId="7" xfId="0" applyFont="1" applyFill="1" applyBorder="1" applyAlignment="1" applyProtection="1">
      <alignment horizontal="center" vertical="center"/>
    </xf>
    <xf numFmtId="0" fontId="0" fillId="3" borderId="3" xfId="0" applyFont="1" applyFill="1" applyBorder="1" applyAlignment="1" applyProtection="1">
      <alignment horizontal="center" vertical="center"/>
      <protection locked="0"/>
    </xf>
    <xf numFmtId="0" fontId="1" fillId="5" borderId="1" xfId="0" applyFont="1" applyFill="1" applyBorder="1" applyAlignment="1" applyProtection="1">
      <alignment vertical="center"/>
    </xf>
    <xf numFmtId="0" fontId="0" fillId="0" borderId="5" xfId="0" applyFont="1" applyBorder="1" applyAlignment="1" applyProtection="1">
      <alignment vertical="center" wrapText="1"/>
    </xf>
    <xf numFmtId="0" fontId="0" fillId="0" borderId="6" xfId="0" applyFont="1" applyBorder="1" applyAlignment="1" applyProtection="1">
      <alignment vertical="center" wrapText="1"/>
    </xf>
    <xf numFmtId="0" fontId="0" fillId="0" borderId="0" xfId="0" applyFont="1" applyBorder="1" applyAlignment="1" applyProtection="1">
      <alignment vertical="center"/>
    </xf>
    <xf numFmtId="0" fontId="0" fillId="0" borderId="0" xfId="0" applyFont="1" applyAlignment="1" applyProtection="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vertical="center"/>
    </xf>
    <xf numFmtId="0" fontId="0" fillId="0" borderId="0" xfId="0" applyFont="1" applyFill="1" applyBorder="1" applyProtection="1"/>
    <xf numFmtId="0" fontId="1" fillId="4" borderId="8" xfId="0" applyFont="1" applyFill="1" applyBorder="1" applyAlignment="1" applyProtection="1">
      <alignment vertical="center" wrapText="1"/>
    </xf>
    <xf numFmtId="0" fontId="1" fillId="4" borderId="9" xfId="0" applyFont="1" applyFill="1" applyBorder="1" applyAlignment="1" applyProtection="1">
      <alignment horizontal="center" vertical="center"/>
    </xf>
    <xf numFmtId="0" fontId="12" fillId="4" borderId="9" xfId="0" applyFont="1" applyFill="1" applyBorder="1" applyAlignment="1" applyProtection="1">
      <alignment horizontal="center" vertical="center"/>
    </xf>
    <xf numFmtId="0" fontId="5" fillId="4" borderId="9" xfId="0" applyFont="1" applyFill="1" applyBorder="1" applyAlignment="1" applyProtection="1">
      <alignment horizontal="right" vertical="center"/>
    </xf>
    <xf numFmtId="0" fontId="6" fillId="2" borderId="7"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6" fillId="2" borderId="7" xfId="0" applyFont="1" applyFill="1" applyBorder="1" applyAlignment="1" applyProtection="1">
      <alignment horizontal="center"/>
    </xf>
    <xf numFmtId="0" fontId="6" fillId="2" borderId="1" xfId="0" applyFont="1" applyFill="1" applyBorder="1" applyAlignment="1" applyProtection="1">
      <alignment vertical="center"/>
    </xf>
    <xf numFmtId="0" fontId="0" fillId="0" borderId="2" xfId="0" applyFont="1" applyBorder="1" applyAlignment="1" applyProtection="1">
      <alignment wrapText="1"/>
    </xf>
    <xf numFmtId="0" fontId="19" fillId="2" borderId="10" xfId="0" applyFont="1" applyFill="1" applyBorder="1" applyAlignment="1" applyProtection="1">
      <alignment vertical="center"/>
    </xf>
    <xf numFmtId="0" fontId="0" fillId="0" borderId="0" xfId="0" quotePrefix="1" applyFont="1" applyFill="1" applyProtection="1"/>
    <xf numFmtId="0" fontId="17" fillId="0" borderId="0" xfId="0" applyFont="1" applyFill="1" applyProtection="1"/>
    <xf numFmtId="0" fontId="0" fillId="0" borderId="2" xfId="0" applyFont="1" applyBorder="1" applyAlignment="1" applyProtection="1">
      <alignment horizontal="left" vertical="center" wrapText="1"/>
    </xf>
    <xf numFmtId="0" fontId="3" fillId="2" borderId="11"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0" fillId="5" borderId="10" xfId="0" applyFont="1" applyFill="1" applyBorder="1" applyAlignment="1" applyProtection="1">
      <alignment vertical="center" wrapText="1"/>
    </xf>
    <xf numFmtId="0" fontId="0" fillId="0" borderId="2" xfId="0" applyFont="1" applyFill="1" applyBorder="1" applyAlignment="1" applyProtection="1">
      <alignment vertical="center" wrapText="1"/>
    </xf>
    <xf numFmtId="0" fontId="15" fillId="0" borderId="2" xfId="0" applyFont="1" applyFill="1" applyBorder="1" applyAlignment="1" applyProtection="1">
      <alignment horizontal="center" vertical="center"/>
    </xf>
    <xf numFmtId="0" fontId="13" fillId="0" borderId="2" xfId="0" applyFont="1" applyFill="1" applyBorder="1" applyAlignment="1" applyProtection="1">
      <alignment horizontal="center" vertical="center" wrapText="1"/>
    </xf>
    <xf numFmtId="0" fontId="0" fillId="6" borderId="2"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xf>
    <xf numFmtId="0" fontId="1" fillId="5" borderId="2" xfId="0" applyFont="1" applyFill="1" applyBorder="1" applyAlignment="1" applyProtection="1">
      <alignment horizontal="right" vertical="center"/>
    </xf>
    <xf numFmtId="0" fontId="2" fillId="4" borderId="2" xfId="0" applyFont="1" applyFill="1" applyBorder="1" applyAlignment="1" applyProtection="1"/>
    <xf numFmtId="0" fontId="19" fillId="2" borderId="2" xfId="0" applyFont="1" applyFill="1" applyBorder="1" applyAlignment="1" applyProtection="1">
      <alignment vertical="center"/>
    </xf>
    <xf numFmtId="0" fontId="6" fillId="2" borderId="2"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6" fillId="2" borderId="2" xfId="0" applyFont="1" applyFill="1" applyBorder="1" applyAlignment="1" applyProtection="1">
      <alignment horizontal="center"/>
    </xf>
    <xf numFmtId="0" fontId="6" fillId="2" borderId="2" xfId="0" applyFont="1" applyFill="1" applyBorder="1" applyAlignment="1" applyProtection="1"/>
    <xf numFmtId="0" fontId="7" fillId="2" borderId="2" xfId="0" applyFont="1" applyFill="1" applyBorder="1" applyAlignment="1" applyProtection="1">
      <alignment vertical="center"/>
    </xf>
    <xf numFmtId="0" fontId="19" fillId="2" borderId="12" xfId="0" applyFont="1" applyFill="1" applyBorder="1" applyAlignment="1" applyProtection="1">
      <alignment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right" vertical="center"/>
    </xf>
    <xf numFmtId="0" fontId="16" fillId="0" borderId="2" xfId="0" quotePrefix="1" applyFont="1" applyFill="1" applyBorder="1" applyAlignment="1" applyProtection="1">
      <alignment horizontal="right" vertical="center"/>
    </xf>
    <xf numFmtId="2" fontId="16" fillId="0" borderId="2" xfId="0" applyNumberFormat="1" applyFont="1" applyFill="1" applyBorder="1" applyAlignment="1" applyProtection="1">
      <alignment vertical="center"/>
    </xf>
    <xf numFmtId="0" fontId="16" fillId="0" borderId="2"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15" fillId="0" borderId="2" xfId="0" applyFont="1" applyBorder="1" applyAlignment="1" applyProtection="1">
      <alignment horizontal="center" vertical="center"/>
    </xf>
    <xf numFmtId="0" fontId="0" fillId="4" borderId="2" xfId="0" applyFont="1" applyFill="1" applyBorder="1" applyAlignment="1" applyProtection="1">
      <alignment horizontal="center" vertical="center"/>
    </xf>
    <xf numFmtId="0" fontId="0" fillId="0" borderId="2" xfId="0" applyFont="1" applyBorder="1" applyAlignment="1" applyProtection="1">
      <alignment horizontal="right" vertical="center"/>
    </xf>
    <xf numFmtId="0" fontId="0" fillId="0" borderId="3" xfId="0" applyFont="1" applyBorder="1" applyAlignment="1" applyProtection="1">
      <alignment vertical="center" wrapText="1"/>
    </xf>
    <xf numFmtId="0" fontId="13" fillId="0" borderId="3" xfId="0" applyFont="1" applyBorder="1" applyAlignment="1" applyProtection="1">
      <alignment horizontal="center" vertical="center" wrapText="1"/>
    </xf>
    <xf numFmtId="0" fontId="4" fillId="3" borderId="3"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15" fillId="0" borderId="1"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xf>
    <xf numFmtId="0" fontId="0" fillId="0" borderId="1" xfId="0" applyFont="1" applyBorder="1" applyAlignment="1" applyProtection="1">
      <alignment vertical="center"/>
    </xf>
    <xf numFmtId="0" fontId="1" fillId="8" borderId="2" xfId="0" applyFont="1" applyFill="1" applyBorder="1" applyAlignment="1" applyProtection="1">
      <alignment horizontal="right" vertical="center"/>
    </xf>
    <xf numFmtId="0" fontId="0" fillId="5" borderId="4" xfId="0" applyFont="1" applyFill="1" applyBorder="1" applyAlignment="1" applyProtection="1">
      <alignment vertical="center" wrapText="1"/>
    </xf>
    <xf numFmtId="0" fontId="15" fillId="5" borderId="14" xfId="0" applyFont="1" applyFill="1" applyBorder="1" applyAlignment="1" applyProtection="1">
      <alignment horizontal="center" vertical="center"/>
    </xf>
    <xf numFmtId="0" fontId="13" fillId="5" borderId="14" xfId="0" applyFont="1" applyFill="1" applyBorder="1" applyAlignment="1" applyProtection="1">
      <alignment horizontal="center" vertical="center"/>
    </xf>
    <xf numFmtId="0" fontId="0" fillId="5" borderId="14" xfId="0" applyFont="1" applyFill="1" applyBorder="1" applyAlignment="1" applyProtection="1">
      <alignment horizontal="center" vertical="center"/>
    </xf>
    <xf numFmtId="0" fontId="1" fillId="5" borderId="14" xfId="0" applyFont="1" applyFill="1" applyBorder="1" applyAlignment="1" applyProtection="1">
      <alignment horizontal="center" vertical="center"/>
    </xf>
    <xf numFmtId="0" fontId="1" fillId="5" borderId="14" xfId="0" applyFont="1" applyFill="1" applyBorder="1" applyAlignment="1" applyProtection="1">
      <alignment horizontal="right" vertical="center"/>
    </xf>
    <xf numFmtId="0" fontId="0"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vertical="center" wrapText="1"/>
    </xf>
    <xf numFmtId="0" fontId="1" fillId="4"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xf>
    <xf numFmtId="0" fontId="5" fillId="4" borderId="1" xfId="0" applyFont="1" applyFill="1" applyBorder="1" applyAlignment="1" applyProtection="1">
      <alignment horizontal="right" vertical="center"/>
    </xf>
    <xf numFmtId="0" fontId="2" fillId="4" borderId="1" xfId="0" applyFont="1" applyFill="1" applyBorder="1" applyAlignment="1" applyProtection="1"/>
    <xf numFmtId="0" fontId="1" fillId="4" borderId="2" xfId="0" applyFont="1" applyFill="1" applyBorder="1" applyAlignment="1" applyProtection="1"/>
    <xf numFmtId="0" fontId="0" fillId="0" borderId="15" xfId="0" applyFont="1" applyBorder="1" applyAlignment="1" applyProtection="1">
      <alignment horizontal="center" vertical="center"/>
    </xf>
    <xf numFmtId="0" fontId="2" fillId="4" borderId="4" xfId="0" applyFont="1" applyFill="1" applyBorder="1" applyAlignment="1" applyProtection="1">
      <alignment vertical="center" wrapText="1"/>
    </xf>
    <xf numFmtId="0" fontId="1" fillId="4" borderId="14"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0" fontId="5" fillId="4" borderId="5" xfId="0" applyFont="1" applyFill="1" applyBorder="1" applyAlignment="1" applyProtection="1">
      <alignment horizontal="right" vertical="center"/>
    </xf>
    <xf numFmtId="2" fontId="0" fillId="0" borderId="2" xfId="0" applyNumberFormat="1" applyFont="1" applyBorder="1" applyAlignment="1" applyProtection="1">
      <alignment vertical="center"/>
    </xf>
    <xf numFmtId="2" fontId="0" fillId="0" borderId="3" xfId="0" applyNumberFormat="1" applyFont="1" applyBorder="1" applyAlignment="1" applyProtection="1">
      <alignment vertical="center"/>
    </xf>
    <xf numFmtId="0" fontId="0" fillId="0" borderId="2" xfId="0" applyBorder="1" applyAlignment="1">
      <alignment horizontal="center" vertical="center"/>
    </xf>
    <xf numFmtId="0" fontId="0" fillId="3" borderId="2" xfId="0" applyFill="1" applyBorder="1" applyAlignment="1" applyProtection="1">
      <alignment horizontal="center" vertical="center"/>
      <protection locked="0"/>
    </xf>
    <xf numFmtId="0" fontId="0" fillId="0" borderId="2" xfId="0" applyBorder="1" applyAlignment="1">
      <alignment horizontal="center" vertical="center"/>
    </xf>
    <xf numFmtId="2" fontId="0" fillId="0" borderId="2" xfId="0" applyNumberFormat="1" applyBorder="1" applyAlignment="1">
      <alignment horizontal="right" vertical="center"/>
    </xf>
    <xf numFmtId="2" fontId="0" fillId="4" borderId="3" xfId="0" applyNumberFormat="1" applyFill="1" applyBorder="1" applyAlignment="1">
      <alignment horizontal="center" vertical="center"/>
    </xf>
    <xf numFmtId="2" fontId="0" fillId="4" borderId="1" xfId="0" applyNumberFormat="1" applyFill="1" applyBorder="1" applyAlignment="1">
      <alignment horizontal="center" vertical="center"/>
    </xf>
    <xf numFmtId="164" fontId="0" fillId="0" borderId="3" xfId="0" applyNumberFormat="1" applyBorder="1" applyAlignment="1">
      <alignment horizontal="center" vertical="center"/>
    </xf>
    <xf numFmtId="164" fontId="0" fillId="0" borderId="1" xfId="0" applyNumberFormat="1" applyBorder="1" applyAlignment="1">
      <alignment horizontal="center" vertical="center"/>
    </xf>
    <xf numFmtId="2" fontId="0" fillId="0" borderId="2" xfId="0" applyNumberFormat="1" applyFont="1" applyBorder="1" applyAlignment="1" applyProtection="1">
      <alignment horizontal="righ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164" fontId="0" fillId="0" borderId="2" xfId="0" applyNumberFormat="1" applyBorder="1" applyAlignment="1">
      <alignment horizontal="center" vertical="center"/>
    </xf>
    <xf numFmtId="164" fontId="0" fillId="4" borderId="2" xfId="0" applyNumberFormat="1"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16" fillId="0" borderId="0" xfId="0" applyFont="1" applyAlignment="1">
      <alignment horizontal="center"/>
    </xf>
    <xf numFmtId="0" fontId="16" fillId="0" borderId="0" xfId="0" applyFont="1" applyFill="1" applyAlignment="1" applyProtection="1">
      <alignment horizontal="center"/>
    </xf>
    <xf numFmtId="0" fontId="16" fillId="6" borderId="2" xfId="0" applyFont="1" applyFill="1" applyBorder="1" applyAlignment="1" applyProtection="1">
      <alignment horizontal="center" vertical="center"/>
      <protection locked="0"/>
    </xf>
    <xf numFmtId="0" fontId="10" fillId="7" borderId="2" xfId="0" applyFont="1" applyFill="1" applyBorder="1" applyAlignment="1" applyProtection="1">
      <alignment horizontal="left" vertical="center" wrapText="1"/>
    </xf>
    <xf numFmtId="0" fontId="18" fillId="7" borderId="0"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6" fillId="6" borderId="2" xfId="0" applyFont="1" applyFill="1" applyBorder="1" applyAlignment="1" applyProtection="1">
      <alignment horizontal="left" vertical="center"/>
      <protection locked="0"/>
    </xf>
    <xf numFmtId="0" fontId="16" fillId="7" borderId="0" xfId="0" applyFont="1" applyFill="1" applyBorder="1" applyAlignment="1" applyProtection="1">
      <alignment horizontal="center" vertical="center"/>
    </xf>
    <xf numFmtId="0" fontId="15" fillId="0" borderId="2" xfId="0" applyFont="1" applyBorder="1" applyAlignment="1" applyProtection="1">
      <alignment horizontal="center" vertical="center"/>
    </xf>
    <xf numFmtId="0" fontId="0" fillId="4" borderId="2" xfId="0" applyFont="1" applyFill="1" applyBorder="1" applyAlignment="1" applyProtection="1">
      <alignment horizontal="center" vertical="center"/>
    </xf>
    <xf numFmtId="0" fontId="20" fillId="8" borderId="4" xfId="0" applyFont="1" applyFill="1" applyBorder="1" applyAlignment="1" applyProtection="1">
      <alignment horizontal="right" vertical="center" wrapText="1"/>
    </xf>
    <xf numFmtId="0" fontId="20" fillId="8" borderId="14" xfId="0" applyFont="1" applyFill="1" applyBorder="1" applyAlignment="1">
      <alignment horizontal="right" vertical="center"/>
    </xf>
    <xf numFmtId="0" fontId="0" fillId="0" borderId="2" xfId="0" applyFont="1" applyBorder="1" applyAlignment="1" applyProtection="1">
      <alignment horizontal="center" vertical="center" wrapText="1"/>
    </xf>
  </cellXfs>
  <cellStyles count="1">
    <cellStyle name="Normal" xfId="0" builtinId="0"/>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1"/>
  <dimension ref="A1:O84"/>
  <sheetViews>
    <sheetView showGridLines="0" tabSelected="1" topLeftCell="A55" zoomScale="80" zoomScaleNormal="80" workbookViewId="0">
      <selection activeCell="E70" activeCellId="49" sqref="C6:H6 C7:H7 E10 E11 E13 E14 E15 E16 E17 E19 E20 E21 E22 E25 E26 E27 E29 E30 E31 E32 E33 E34 E35 E36 E37 E38 E39 E46 E47 E48 E49 E51 E52 E53 E54 E55 E56 E57 E58 E59 E60 E61 E62 E63 E64 E65 E66 E68 E69 E70"/>
    </sheetView>
  </sheetViews>
  <sheetFormatPr defaultColWidth="8.85546875" defaultRowHeight="15" x14ac:dyDescent="0.25"/>
  <cols>
    <col min="1" max="1" width="7.5703125" style="27" customWidth="1"/>
    <col min="2" max="2" width="54.5703125" style="13" customWidth="1"/>
    <col min="3" max="3" width="10.85546875" style="13" customWidth="1"/>
    <col min="4" max="4" width="19.140625" style="13" customWidth="1"/>
    <col min="5" max="5" width="8.85546875" style="13"/>
    <col min="6" max="6" width="5.85546875" style="13" customWidth="1"/>
    <col min="7" max="7" width="7.140625" style="13" customWidth="1"/>
    <col min="8" max="8" width="10.140625" style="13" customWidth="1"/>
    <col min="9" max="15" width="8.85546875" style="31"/>
    <col min="16" max="16384" width="8.85546875" style="15"/>
  </cols>
  <sheetData>
    <row r="1" spans="1:15" ht="15.6" customHeight="1" x14ac:dyDescent="0.3">
      <c r="B1" s="121" t="s">
        <v>41</v>
      </c>
      <c r="C1" s="121"/>
      <c r="D1" s="121"/>
      <c r="E1" s="121"/>
      <c r="F1" s="121"/>
      <c r="G1" s="121"/>
      <c r="H1" s="121"/>
    </row>
    <row r="2" spans="1:15" ht="17.25" x14ac:dyDescent="0.3">
      <c r="B2" s="122" t="s">
        <v>90</v>
      </c>
      <c r="C2" s="122"/>
      <c r="D2" s="122"/>
      <c r="E2" s="122"/>
      <c r="F2" s="122"/>
      <c r="G2" s="122"/>
      <c r="H2" s="122"/>
    </row>
    <row r="3" spans="1:15" s="31" customFormat="1" ht="17.25" x14ac:dyDescent="0.3">
      <c r="A3" s="30"/>
      <c r="B3" s="122" t="s">
        <v>89</v>
      </c>
      <c r="C3" s="122"/>
      <c r="D3" s="122"/>
      <c r="E3" s="122"/>
      <c r="F3" s="122"/>
      <c r="G3" s="122"/>
      <c r="H3" s="122"/>
    </row>
    <row r="4" spans="1:15" s="31" customFormat="1" ht="30" customHeight="1" x14ac:dyDescent="0.25">
      <c r="A4" s="30"/>
      <c r="B4" s="129" t="s">
        <v>31</v>
      </c>
      <c r="C4" s="129"/>
      <c r="D4" s="129"/>
      <c r="E4" s="129"/>
      <c r="F4" s="129"/>
      <c r="G4" s="129"/>
      <c r="H4" s="129"/>
    </row>
    <row r="5" spans="1:15" s="31" customFormat="1" ht="20.100000000000001" customHeight="1" x14ac:dyDescent="0.25">
      <c r="A5" s="30"/>
      <c r="B5" s="125" t="s">
        <v>38</v>
      </c>
      <c r="C5" s="125"/>
      <c r="D5" s="125"/>
      <c r="E5" s="125"/>
      <c r="F5" s="125"/>
      <c r="G5" s="125"/>
      <c r="H5" s="125"/>
    </row>
    <row r="6" spans="1:15" ht="20.100000000000001" customHeight="1" x14ac:dyDescent="0.25">
      <c r="B6" s="67" t="s">
        <v>29</v>
      </c>
      <c r="C6" s="128"/>
      <c r="D6" s="128"/>
      <c r="E6" s="128"/>
      <c r="F6" s="128"/>
      <c r="G6" s="128"/>
      <c r="H6" s="128"/>
    </row>
    <row r="7" spans="1:15" ht="20.100000000000001" customHeight="1" x14ac:dyDescent="0.25">
      <c r="B7" s="67" t="s">
        <v>33</v>
      </c>
      <c r="C7" s="123"/>
      <c r="D7" s="123"/>
      <c r="E7" s="123"/>
      <c r="F7" s="123"/>
      <c r="G7" s="123"/>
      <c r="H7" s="123"/>
    </row>
    <row r="8" spans="1:15" s="31" customFormat="1" ht="20.100000000000001" customHeight="1" thickBot="1" x14ac:dyDescent="0.3">
      <c r="A8" s="30"/>
      <c r="B8" s="67" t="s">
        <v>44</v>
      </c>
      <c r="C8" s="68">
        <f>SUM(H23,H41,H71)</f>
        <v>0</v>
      </c>
      <c r="D8" s="69"/>
      <c r="E8" s="69"/>
      <c r="F8" s="69"/>
      <c r="G8" s="69"/>
      <c r="H8" s="69"/>
    </row>
    <row r="9" spans="1:15" s="13" customFormat="1" ht="27.95" customHeight="1" x14ac:dyDescent="0.25">
      <c r="A9" s="45" t="s">
        <v>32</v>
      </c>
      <c r="B9" s="64" t="s">
        <v>19</v>
      </c>
      <c r="C9" s="48" t="s">
        <v>0</v>
      </c>
      <c r="D9" s="65" t="s">
        <v>30</v>
      </c>
      <c r="E9" s="49" t="s">
        <v>35</v>
      </c>
      <c r="F9" s="65" t="s">
        <v>1</v>
      </c>
      <c r="G9" s="65" t="s">
        <v>2</v>
      </c>
      <c r="H9" s="66" t="s">
        <v>3</v>
      </c>
      <c r="I9" s="14"/>
      <c r="J9" s="14"/>
      <c r="K9" s="14"/>
      <c r="L9" s="14"/>
      <c r="M9" s="14"/>
      <c r="N9" s="14"/>
      <c r="O9" s="14"/>
    </row>
    <row r="10" spans="1:15" s="13" customFormat="1" ht="27.95" customHeight="1" x14ac:dyDescent="0.25">
      <c r="A10" s="70">
        <v>1</v>
      </c>
      <c r="B10" s="4" t="s">
        <v>59</v>
      </c>
      <c r="C10" s="130">
        <v>15</v>
      </c>
      <c r="D10" s="16" t="s">
        <v>57</v>
      </c>
      <c r="E10" s="8"/>
      <c r="F10" s="72">
        <v>15</v>
      </c>
      <c r="G10" s="70">
        <f>E10*F10</f>
        <v>0</v>
      </c>
      <c r="H10" s="5">
        <f>E10*F10</f>
        <v>0</v>
      </c>
      <c r="I10" s="14"/>
      <c r="J10" s="14"/>
      <c r="K10" s="14"/>
      <c r="L10" s="14"/>
      <c r="M10" s="14"/>
      <c r="N10" s="14"/>
      <c r="O10" s="14"/>
    </row>
    <row r="11" spans="1:15" s="13" customFormat="1" ht="27.95" customHeight="1" x14ac:dyDescent="0.25">
      <c r="A11" s="70">
        <v>2</v>
      </c>
      <c r="B11" s="74" t="s">
        <v>60</v>
      </c>
      <c r="C11" s="115"/>
      <c r="D11" s="75" t="s">
        <v>57</v>
      </c>
      <c r="E11" s="76"/>
      <c r="F11" s="11">
        <v>5</v>
      </c>
      <c r="G11" s="12">
        <f>E11*F11</f>
        <v>0</v>
      </c>
      <c r="H11" s="5">
        <f>E11*F11</f>
        <v>0</v>
      </c>
      <c r="I11" s="14"/>
      <c r="J11" s="14"/>
      <c r="K11" s="14"/>
      <c r="L11" s="14"/>
      <c r="M11" s="14"/>
      <c r="N11" s="14"/>
      <c r="O11" s="14"/>
    </row>
    <row r="12" spans="1:15" s="13" customFormat="1" ht="20.100000000000001" customHeight="1" x14ac:dyDescent="0.25">
      <c r="A12" s="29"/>
      <c r="B12" s="132" t="s">
        <v>58</v>
      </c>
      <c r="C12" s="133"/>
      <c r="D12" s="133"/>
      <c r="E12" s="133"/>
      <c r="F12" s="133"/>
      <c r="G12" s="133"/>
      <c r="H12" s="84">
        <f>IF(SUM(H11,H10)&gt;=C10,C10,SUM(H11,H10))</f>
        <v>0</v>
      </c>
      <c r="I12" s="14"/>
      <c r="J12" s="14"/>
      <c r="K12" s="14"/>
      <c r="L12" s="14"/>
      <c r="M12" s="14"/>
      <c r="N12" s="14"/>
      <c r="O12" s="14"/>
    </row>
    <row r="13" spans="1:15" s="13" customFormat="1" ht="20.100000000000001" customHeight="1" x14ac:dyDescent="0.25">
      <c r="A13" s="70">
        <v>3</v>
      </c>
      <c r="B13" s="78" t="s">
        <v>53</v>
      </c>
      <c r="C13" s="79">
        <v>10</v>
      </c>
      <c r="D13" s="80" t="s">
        <v>4</v>
      </c>
      <c r="E13" s="81"/>
      <c r="F13" s="82">
        <v>2</v>
      </c>
      <c r="G13" s="77">
        <f>E13*F13</f>
        <v>0</v>
      </c>
      <c r="H13" s="83">
        <f t="shared" ref="H13" si="0">IF(G13&gt;=C13,C13,G13)</f>
        <v>0</v>
      </c>
      <c r="I13" s="14"/>
      <c r="J13" s="14"/>
      <c r="K13" s="14"/>
      <c r="L13" s="14"/>
      <c r="M13" s="14"/>
      <c r="N13" s="14"/>
      <c r="O13" s="14"/>
    </row>
    <row r="14" spans="1:15" s="13" customFormat="1" ht="27.95" customHeight="1" x14ac:dyDescent="0.25">
      <c r="A14" s="70">
        <v>4</v>
      </c>
      <c r="B14" s="4" t="s">
        <v>61</v>
      </c>
      <c r="C14" s="71">
        <v>10</v>
      </c>
      <c r="D14" s="16" t="s">
        <v>39</v>
      </c>
      <c r="E14" s="8"/>
      <c r="F14" s="72">
        <v>2</v>
      </c>
      <c r="G14" s="70">
        <f t="shared" ref="G14:G34" si="1">E14*F14</f>
        <v>0</v>
      </c>
      <c r="H14" s="73">
        <f t="shared" ref="H14" si="2">IF(G14&gt;=C14,C14,G14)</f>
        <v>0</v>
      </c>
      <c r="I14" s="14"/>
      <c r="J14" s="43"/>
      <c r="K14" s="14"/>
      <c r="L14" s="14"/>
      <c r="M14" s="14"/>
      <c r="N14" s="14"/>
      <c r="O14" s="14"/>
    </row>
    <row r="15" spans="1:15" s="13" customFormat="1" ht="42" customHeight="1" x14ac:dyDescent="0.25">
      <c r="A15" s="2">
        <v>5</v>
      </c>
      <c r="B15" s="4" t="s">
        <v>54</v>
      </c>
      <c r="C15" s="20">
        <v>10</v>
      </c>
      <c r="D15" s="16" t="s">
        <v>6</v>
      </c>
      <c r="E15" s="8"/>
      <c r="F15" s="1">
        <v>0.2</v>
      </c>
      <c r="G15" s="2">
        <f t="shared" si="1"/>
        <v>0</v>
      </c>
      <c r="H15" s="104">
        <f t="shared" ref="H15:H22" si="3">IF(G15&gt;=C15,C15,G15)</f>
        <v>0</v>
      </c>
      <c r="I15" s="14"/>
      <c r="J15" s="14"/>
      <c r="K15" s="14"/>
      <c r="L15" s="14"/>
      <c r="M15" s="14"/>
      <c r="N15" s="14"/>
      <c r="O15" s="14"/>
    </row>
    <row r="16" spans="1:15" s="13" customFormat="1" ht="42" customHeight="1" x14ac:dyDescent="0.25">
      <c r="A16" s="2">
        <v>6</v>
      </c>
      <c r="B16" s="4" t="s">
        <v>62</v>
      </c>
      <c r="C16" s="126">
        <v>10</v>
      </c>
      <c r="D16" s="16" t="s">
        <v>6</v>
      </c>
      <c r="E16" s="6"/>
      <c r="F16" s="1">
        <v>1</v>
      </c>
      <c r="G16" s="2">
        <f>E16*F16</f>
        <v>0</v>
      </c>
      <c r="H16" s="3">
        <f>E16*F16</f>
        <v>0</v>
      </c>
      <c r="I16" s="14"/>
      <c r="J16" s="42"/>
      <c r="K16" s="14"/>
      <c r="L16" s="14"/>
      <c r="M16" s="14"/>
      <c r="N16" s="14"/>
      <c r="O16" s="14"/>
    </row>
    <row r="17" spans="1:15" s="13" customFormat="1" ht="42" customHeight="1" x14ac:dyDescent="0.25">
      <c r="A17" s="47">
        <v>7</v>
      </c>
      <c r="B17" s="74" t="s">
        <v>63</v>
      </c>
      <c r="C17" s="127"/>
      <c r="D17" s="75" t="s">
        <v>6</v>
      </c>
      <c r="E17" s="23"/>
      <c r="F17" s="11">
        <v>0.5</v>
      </c>
      <c r="G17" s="12">
        <f>E17*F17</f>
        <v>0</v>
      </c>
      <c r="H17" s="105">
        <f>E17*F17</f>
        <v>0</v>
      </c>
      <c r="I17" s="14"/>
      <c r="J17" s="14"/>
      <c r="K17" s="14"/>
      <c r="L17" s="14"/>
      <c r="M17" s="14"/>
      <c r="N17" s="14"/>
      <c r="O17" s="14"/>
    </row>
    <row r="18" spans="1:15" s="13" customFormat="1" ht="20.100000000000001" customHeight="1" x14ac:dyDescent="0.25">
      <c r="A18" s="28"/>
      <c r="B18" s="85"/>
      <c r="C18" s="86"/>
      <c r="D18" s="87"/>
      <c r="E18" s="88"/>
      <c r="F18" s="89"/>
      <c r="G18" s="90" t="s">
        <v>28</v>
      </c>
      <c r="H18" s="56">
        <f>IF(SUM(H17,H16)&gt;=C16,C16,SUM(H17,H16))</f>
        <v>0</v>
      </c>
      <c r="I18" s="14"/>
      <c r="J18" s="14"/>
      <c r="K18" s="14"/>
      <c r="L18" s="14"/>
      <c r="M18" s="14"/>
      <c r="N18" s="14"/>
      <c r="O18" s="14"/>
    </row>
    <row r="19" spans="1:15" s="13" customFormat="1" ht="20.100000000000001" customHeight="1" x14ac:dyDescent="0.25">
      <c r="A19" s="2">
        <v>8</v>
      </c>
      <c r="B19" s="78" t="s">
        <v>64</v>
      </c>
      <c r="C19" s="77">
        <v>5</v>
      </c>
      <c r="D19" s="80" t="s">
        <v>22</v>
      </c>
      <c r="E19" s="81"/>
      <c r="F19" s="82">
        <v>1</v>
      </c>
      <c r="G19" s="77">
        <f t="shared" si="1"/>
        <v>0</v>
      </c>
      <c r="H19" s="83">
        <f t="shared" si="3"/>
        <v>0</v>
      </c>
      <c r="I19" s="14"/>
      <c r="J19" s="14"/>
      <c r="K19" s="14"/>
      <c r="L19" s="14"/>
      <c r="M19" s="14"/>
      <c r="N19" s="14"/>
      <c r="O19" s="14"/>
    </row>
    <row r="20" spans="1:15" s="13" customFormat="1" ht="27.95" customHeight="1" x14ac:dyDescent="0.25">
      <c r="A20" s="2">
        <v>9</v>
      </c>
      <c r="B20" s="4" t="s">
        <v>36</v>
      </c>
      <c r="C20" s="2">
        <v>10</v>
      </c>
      <c r="D20" s="16" t="s">
        <v>21</v>
      </c>
      <c r="E20" s="8"/>
      <c r="F20" s="1">
        <v>2</v>
      </c>
      <c r="G20" s="2">
        <f t="shared" si="1"/>
        <v>0</v>
      </c>
      <c r="H20" s="3">
        <f t="shared" si="3"/>
        <v>0</v>
      </c>
      <c r="I20" s="14"/>
      <c r="J20" s="14"/>
      <c r="K20" s="14"/>
      <c r="L20" s="14"/>
      <c r="M20" s="14"/>
      <c r="N20" s="14"/>
      <c r="O20" s="14"/>
    </row>
    <row r="21" spans="1:15" s="13" customFormat="1" ht="27.95" customHeight="1" x14ac:dyDescent="0.25">
      <c r="A21" s="2">
        <v>10</v>
      </c>
      <c r="B21" s="4" t="s">
        <v>37</v>
      </c>
      <c r="C21" s="2">
        <v>20</v>
      </c>
      <c r="D21" s="16" t="s">
        <v>21</v>
      </c>
      <c r="E21" s="8"/>
      <c r="F21" s="1">
        <v>4</v>
      </c>
      <c r="G21" s="2">
        <f t="shared" si="1"/>
        <v>0</v>
      </c>
      <c r="H21" s="3">
        <f t="shared" si="3"/>
        <v>0</v>
      </c>
      <c r="I21" s="14"/>
      <c r="J21" s="14"/>
      <c r="K21" s="14"/>
      <c r="L21" s="14"/>
      <c r="M21" s="14"/>
      <c r="N21" s="14"/>
      <c r="O21" s="14"/>
    </row>
    <row r="22" spans="1:15" s="13" customFormat="1" ht="69.95" customHeight="1" x14ac:dyDescent="0.25">
      <c r="A22" s="47">
        <v>11</v>
      </c>
      <c r="B22" s="4" t="s">
        <v>65</v>
      </c>
      <c r="C22" s="2">
        <v>25</v>
      </c>
      <c r="D22" s="16" t="s">
        <v>20</v>
      </c>
      <c r="E22" s="8"/>
      <c r="F22" s="1">
        <v>5</v>
      </c>
      <c r="G22" s="2">
        <f t="shared" si="1"/>
        <v>0</v>
      </c>
      <c r="H22" s="3">
        <f t="shared" si="3"/>
        <v>0</v>
      </c>
      <c r="I22" s="14"/>
      <c r="J22" s="14"/>
      <c r="K22" s="14"/>
      <c r="L22" s="14"/>
      <c r="M22" s="14"/>
      <c r="N22" s="14"/>
      <c r="O22" s="14"/>
    </row>
    <row r="23" spans="1:15" s="13" customFormat="1" ht="20.100000000000001" customHeight="1" thickBot="1" x14ac:dyDescent="0.3">
      <c r="A23" s="28"/>
      <c r="B23" s="32"/>
      <c r="C23" s="33"/>
      <c r="D23" s="34"/>
      <c r="E23" s="33"/>
      <c r="F23" s="33"/>
      <c r="G23" s="35" t="s">
        <v>8</v>
      </c>
      <c r="H23" s="97">
        <f>SUM(H19:H22,H18,H12:H15)</f>
        <v>0</v>
      </c>
      <c r="I23" s="14"/>
      <c r="J23" s="14"/>
      <c r="K23" s="14"/>
      <c r="L23" s="14"/>
      <c r="M23" s="14"/>
      <c r="N23" s="14"/>
      <c r="O23" s="14"/>
    </row>
    <row r="24" spans="1:15" s="13" customFormat="1" ht="20.100000000000001" customHeight="1" x14ac:dyDescent="0.25">
      <c r="A24" s="28"/>
      <c r="B24" s="41" t="s">
        <v>24</v>
      </c>
      <c r="C24" s="36"/>
      <c r="D24" s="37"/>
      <c r="E24" s="36"/>
      <c r="F24" s="36"/>
      <c r="G24" s="38"/>
      <c r="H24" s="39"/>
      <c r="I24" s="14"/>
      <c r="J24" s="14"/>
      <c r="K24" s="14"/>
      <c r="L24" s="14"/>
      <c r="M24" s="14"/>
      <c r="N24" s="14"/>
      <c r="O24" s="14"/>
    </row>
    <row r="25" spans="1:15" s="13" customFormat="1" ht="27.95" customHeight="1" x14ac:dyDescent="0.25">
      <c r="A25" s="2">
        <v>12</v>
      </c>
      <c r="B25" s="4" t="s">
        <v>50</v>
      </c>
      <c r="C25" s="2">
        <v>5</v>
      </c>
      <c r="D25" s="16" t="s">
        <v>4</v>
      </c>
      <c r="E25" s="6"/>
      <c r="F25" s="1">
        <v>1</v>
      </c>
      <c r="G25" s="2">
        <f t="shared" si="1"/>
        <v>0</v>
      </c>
      <c r="H25" s="3">
        <f t="shared" ref="H25:H36" si="4">IF(G25&gt;=C25,C25,G25)</f>
        <v>0</v>
      </c>
      <c r="I25" s="14"/>
      <c r="J25" s="14"/>
      <c r="K25" s="14"/>
      <c r="L25" s="14"/>
      <c r="M25" s="14"/>
      <c r="N25" s="14"/>
      <c r="O25" s="14"/>
    </row>
    <row r="26" spans="1:15" s="13" customFormat="1" ht="42" customHeight="1" x14ac:dyDescent="0.25">
      <c r="A26" s="2">
        <v>13</v>
      </c>
      <c r="B26" s="4" t="s">
        <v>66</v>
      </c>
      <c r="C26" s="126">
        <v>15</v>
      </c>
      <c r="D26" s="16" t="s">
        <v>4</v>
      </c>
      <c r="E26" s="6"/>
      <c r="F26" s="1">
        <v>3</v>
      </c>
      <c r="G26" s="2">
        <f>E26*F26</f>
        <v>0</v>
      </c>
      <c r="H26" s="3">
        <f>E26*F26</f>
        <v>0</v>
      </c>
      <c r="I26" s="14"/>
      <c r="J26" s="14"/>
      <c r="K26" s="14"/>
      <c r="L26" s="14"/>
      <c r="M26" s="14"/>
      <c r="N26" s="14"/>
      <c r="O26" s="14"/>
    </row>
    <row r="27" spans="1:15" s="13" customFormat="1" ht="42" customHeight="1" x14ac:dyDescent="0.25">
      <c r="A27" s="2">
        <v>14</v>
      </c>
      <c r="B27" s="74" t="s">
        <v>55</v>
      </c>
      <c r="C27" s="127"/>
      <c r="D27" s="75" t="s">
        <v>4</v>
      </c>
      <c r="E27" s="23"/>
      <c r="F27" s="11">
        <v>1</v>
      </c>
      <c r="G27" s="12">
        <f>E27*F27</f>
        <v>0</v>
      </c>
      <c r="H27" s="5">
        <f>E27*F27</f>
        <v>0</v>
      </c>
      <c r="I27" s="14"/>
      <c r="J27" s="14"/>
      <c r="K27" s="14"/>
      <c r="L27" s="14"/>
      <c r="M27" s="14"/>
      <c r="N27" s="14"/>
      <c r="O27" s="14"/>
    </row>
    <row r="28" spans="1:15" s="13" customFormat="1" ht="20.100000000000001" customHeight="1" x14ac:dyDescent="0.25">
      <c r="A28" s="28"/>
      <c r="B28" s="85"/>
      <c r="C28" s="86"/>
      <c r="D28" s="87"/>
      <c r="E28" s="88"/>
      <c r="F28" s="86"/>
      <c r="G28" s="90" t="s">
        <v>40</v>
      </c>
      <c r="H28" s="56">
        <f>IF(SUM(H27,H26)&gt;=C26,C26,SUM(H27,H26))</f>
        <v>0</v>
      </c>
      <c r="I28" s="14"/>
      <c r="J28" s="14"/>
      <c r="K28" s="14"/>
      <c r="L28" s="14"/>
      <c r="M28" s="14"/>
      <c r="N28" s="14"/>
      <c r="O28" s="14"/>
    </row>
    <row r="29" spans="1:15" s="13" customFormat="1" ht="27.95" customHeight="1" x14ac:dyDescent="0.25">
      <c r="A29" s="2">
        <v>15</v>
      </c>
      <c r="B29" s="78" t="s">
        <v>67</v>
      </c>
      <c r="C29" s="77">
        <v>10</v>
      </c>
      <c r="D29" s="80" t="s">
        <v>26</v>
      </c>
      <c r="E29" s="91"/>
      <c r="F29" s="82">
        <v>2</v>
      </c>
      <c r="G29" s="77">
        <f t="shared" si="1"/>
        <v>0</v>
      </c>
      <c r="H29" s="83">
        <f t="shared" si="4"/>
        <v>0</v>
      </c>
      <c r="I29" s="14"/>
      <c r="J29" s="14"/>
      <c r="K29" s="14"/>
      <c r="L29" s="14"/>
      <c r="M29" s="14"/>
      <c r="N29" s="14"/>
      <c r="O29" s="14"/>
    </row>
    <row r="30" spans="1:15" s="13" customFormat="1" ht="27.95" customHeight="1" x14ac:dyDescent="0.25">
      <c r="A30" s="2">
        <v>16</v>
      </c>
      <c r="B30" s="4" t="s">
        <v>48</v>
      </c>
      <c r="C30" s="2">
        <v>2</v>
      </c>
      <c r="D30" s="16" t="s">
        <v>14</v>
      </c>
      <c r="E30" s="6"/>
      <c r="F30" s="1">
        <v>0.2</v>
      </c>
      <c r="G30" s="2">
        <f t="shared" si="1"/>
        <v>0</v>
      </c>
      <c r="H30" s="104">
        <f t="shared" si="4"/>
        <v>0</v>
      </c>
      <c r="I30" s="14"/>
      <c r="J30" s="14"/>
      <c r="K30" s="14"/>
      <c r="L30" s="14"/>
      <c r="M30" s="14"/>
      <c r="N30" s="14"/>
      <c r="O30" s="14"/>
    </row>
    <row r="31" spans="1:15" s="13" customFormat="1" ht="27.95" customHeight="1" x14ac:dyDescent="0.25">
      <c r="A31" s="2">
        <v>17</v>
      </c>
      <c r="B31" s="4" t="s">
        <v>68</v>
      </c>
      <c r="C31" s="2">
        <v>5</v>
      </c>
      <c r="D31" s="16" t="s">
        <v>5</v>
      </c>
      <c r="E31" s="6"/>
      <c r="F31" s="1">
        <v>0.5</v>
      </c>
      <c r="G31" s="2">
        <f t="shared" si="1"/>
        <v>0</v>
      </c>
      <c r="H31" s="104">
        <f t="shared" si="4"/>
        <v>0</v>
      </c>
      <c r="I31" s="14"/>
      <c r="J31" s="14"/>
      <c r="K31" s="14"/>
      <c r="L31" s="14"/>
      <c r="M31" s="14"/>
      <c r="N31" s="14"/>
      <c r="O31" s="14"/>
    </row>
    <row r="32" spans="1:15" s="13" customFormat="1" ht="27.95" customHeight="1" x14ac:dyDescent="0.25">
      <c r="A32" s="2">
        <v>18</v>
      </c>
      <c r="B32" s="4" t="s">
        <v>51</v>
      </c>
      <c r="C32" s="2">
        <v>1</v>
      </c>
      <c r="D32" s="16" t="s">
        <v>15</v>
      </c>
      <c r="E32" s="6"/>
      <c r="F32" s="1">
        <v>0.1</v>
      </c>
      <c r="G32" s="2">
        <f t="shared" si="1"/>
        <v>0</v>
      </c>
      <c r="H32" s="104">
        <f t="shared" si="4"/>
        <v>0</v>
      </c>
      <c r="I32" s="14"/>
      <c r="J32" s="14"/>
      <c r="K32" s="14"/>
      <c r="L32" s="14"/>
      <c r="M32" s="14"/>
      <c r="N32" s="14"/>
      <c r="O32" s="14"/>
    </row>
    <row r="33" spans="1:15" s="13" customFormat="1" ht="27.95" customHeight="1" x14ac:dyDescent="0.25">
      <c r="A33" s="2">
        <v>19</v>
      </c>
      <c r="B33" s="4" t="s">
        <v>49</v>
      </c>
      <c r="C33" s="2">
        <v>2</v>
      </c>
      <c r="D33" s="16" t="s">
        <v>7</v>
      </c>
      <c r="E33" s="6"/>
      <c r="F33" s="1">
        <v>0.2</v>
      </c>
      <c r="G33" s="2">
        <f t="shared" si="1"/>
        <v>0</v>
      </c>
      <c r="H33" s="104">
        <f t="shared" si="4"/>
        <v>0</v>
      </c>
      <c r="I33" s="14"/>
      <c r="J33" s="14"/>
      <c r="K33" s="14"/>
      <c r="L33" s="14"/>
      <c r="M33" s="14"/>
      <c r="N33" s="14"/>
      <c r="O33" s="14"/>
    </row>
    <row r="34" spans="1:15" s="13" customFormat="1" ht="20.100000000000001" customHeight="1" x14ac:dyDescent="0.25">
      <c r="A34" s="2">
        <v>20</v>
      </c>
      <c r="B34" s="4" t="s">
        <v>69</v>
      </c>
      <c r="C34" s="2">
        <v>5</v>
      </c>
      <c r="D34" s="16" t="s">
        <v>27</v>
      </c>
      <c r="E34" s="6"/>
      <c r="F34" s="1">
        <v>1</v>
      </c>
      <c r="G34" s="2">
        <f t="shared" si="1"/>
        <v>0</v>
      </c>
      <c r="H34" s="3">
        <f t="shared" si="4"/>
        <v>0</v>
      </c>
      <c r="I34" s="14"/>
      <c r="J34" s="14"/>
      <c r="K34" s="14"/>
      <c r="L34" s="14"/>
      <c r="M34" s="14"/>
      <c r="N34" s="14"/>
      <c r="O34" s="14"/>
    </row>
    <row r="35" spans="1:15" s="13" customFormat="1" ht="20.100000000000001" customHeight="1" x14ac:dyDescent="0.25">
      <c r="A35" s="2">
        <v>21</v>
      </c>
      <c r="B35" s="44" t="s">
        <v>56</v>
      </c>
      <c r="C35" s="20">
        <v>3</v>
      </c>
      <c r="D35" s="16" t="s">
        <v>42</v>
      </c>
      <c r="E35" s="6"/>
      <c r="F35" s="1">
        <v>3</v>
      </c>
      <c r="G35" s="2">
        <f>E35*F35</f>
        <v>0</v>
      </c>
      <c r="H35" s="3">
        <f t="shared" si="4"/>
        <v>0</v>
      </c>
      <c r="I35" s="14"/>
      <c r="J35" s="14"/>
      <c r="K35" s="14"/>
      <c r="L35" s="14"/>
      <c r="M35" s="14"/>
      <c r="N35" s="14"/>
      <c r="O35" s="14"/>
    </row>
    <row r="36" spans="1:15" s="13" customFormat="1" ht="27.95" customHeight="1" x14ac:dyDescent="0.25">
      <c r="A36" s="2">
        <v>22</v>
      </c>
      <c r="B36" s="44" t="s">
        <v>70</v>
      </c>
      <c r="C36" s="20">
        <v>1</v>
      </c>
      <c r="D36" s="16" t="s">
        <v>42</v>
      </c>
      <c r="E36" s="6"/>
      <c r="F36" s="1">
        <v>1</v>
      </c>
      <c r="G36" s="2">
        <f>E36*F36</f>
        <v>0</v>
      </c>
      <c r="H36" s="3">
        <f t="shared" si="4"/>
        <v>0</v>
      </c>
      <c r="I36" s="14"/>
      <c r="J36" s="14"/>
      <c r="K36" s="14"/>
      <c r="L36" s="14"/>
      <c r="M36" s="14"/>
      <c r="N36" s="14"/>
      <c r="O36" s="14"/>
    </row>
    <row r="37" spans="1:15" s="14" customFormat="1" ht="27.95" customHeight="1" x14ac:dyDescent="0.25">
      <c r="A37" s="2">
        <v>23</v>
      </c>
      <c r="B37" s="51" t="s">
        <v>71</v>
      </c>
      <c r="C37" s="52">
        <v>5</v>
      </c>
      <c r="D37" s="53" t="s">
        <v>23</v>
      </c>
      <c r="E37" s="54"/>
      <c r="F37" s="1">
        <v>1</v>
      </c>
      <c r="G37" s="2">
        <f>E37*F37</f>
        <v>0</v>
      </c>
      <c r="H37" s="3">
        <f t="shared" ref="H37" si="5">IF(G37&gt;=C37,C37,G37)</f>
        <v>0</v>
      </c>
    </row>
    <row r="38" spans="1:15" s="14" customFormat="1" ht="42" customHeight="1" x14ac:dyDescent="0.25">
      <c r="A38" s="2">
        <v>24</v>
      </c>
      <c r="B38" s="4" t="s">
        <v>72</v>
      </c>
      <c r="C38" s="126">
        <v>6</v>
      </c>
      <c r="D38" s="16" t="s">
        <v>43</v>
      </c>
      <c r="E38" s="6"/>
      <c r="F38" s="1">
        <v>2</v>
      </c>
      <c r="G38" s="2">
        <f>E38*F38</f>
        <v>0</v>
      </c>
      <c r="H38" s="3">
        <f>E38*F38</f>
        <v>0</v>
      </c>
    </row>
    <row r="39" spans="1:15" s="14" customFormat="1" ht="27.95" customHeight="1" x14ac:dyDescent="0.25">
      <c r="A39" s="2">
        <v>25</v>
      </c>
      <c r="B39" s="74" t="s">
        <v>73</v>
      </c>
      <c r="C39" s="127"/>
      <c r="D39" s="75" t="s">
        <v>43</v>
      </c>
      <c r="E39" s="23"/>
      <c r="F39" s="11">
        <v>1</v>
      </c>
      <c r="G39" s="12">
        <f>E39*F39</f>
        <v>0</v>
      </c>
      <c r="H39" s="5">
        <f>E39*F39</f>
        <v>0</v>
      </c>
      <c r="K39" s="42"/>
    </row>
    <row r="40" spans="1:15" s="13" customFormat="1" ht="20.100000000000001" customHeight="1" x14ac:dyDescent="0.25">
      <c r="A40" s="29"/>
      <c r="B40" s="85"/>
      <c r="C40" s="86"/>
      <c r="D40" s="87"/>
      <c r="E40" s="88"/>
      <c r="F40" s="89"/>
      <c r="G40" s="90" t="s">
        <v>34</v>
      </c>
      <c r="H40" s="56">
        <f>IF(SUM(H39,H38)&gt;=C38,C38,SUM(H39,H38))</f>
        <v>0</v>
      </c>
      <c r="I40" s="14"/>
      <c r="J40" s="14"/>
      <c r="K40" s="14"/>
      <c r="L40" s="14"/>
      <c r="M40" s="14"/>
      <c r="N40" s="14"/>
      <c r="O40" s="14"/>
    </row>
    <row r="41" spans="1:15" s="13" customFormat="1" ht="20.100000000000001" customHeight="1" x14ac:dyDescent="0.3">
      <c r="A41" s="29"/>
      <c r="B41" s="92"/>
      <c r="C41" s="93"/>
      <c r="D41" s="94"/>
      <c r="E41" s="94"/>
      <c r="F41" s="94"/>
      <c r="G41" s="95" t="s">
        <v>16</v>
      </c>
      <c r="H41" s="96">
        <f>SUM(H29:H37,H40,H25,H28)</f>
        <v>0</v>
      </c>
      <c r="I41" s="14"/>
      <c r="J41" s="14"/>
      <c r="K41" s="42"/>
      <c r="L41" s="14"/>
      <c r="M41" s="14"/>
      <c r="N41" s="14"/>
      <c r="O41" s="14"/>
    </row>
    <row r="42" spans="1:15" ht="18.75" x14ac:dyDescent="0.25">
      <c r="A42" s="29"/>
      <c r="B42" s="58" t="s">
        <v>25</v>
      </c>
      <c r="C42" s="59"/>
      <c r="D42" s="60"/>
      <c r="E42" s="59"/>
      <c r="F42" s="59"/>
      <c r="G42" s="61"/>
      <c r="H42" s="62"/>
    </row>
    <row r="43" spans="1:15" x14ac:dyDescent="0.25">
      <c r="A43" s="29"/>
      <c r="B43" s="63" t="s">
        <v>9</v>
      </c>
      <c r="C43" s="59"/>
      <c r="D43" s="60"/>
      <c r="E43" s="59"/>
      <c r="F43" s="59"/>
      <c r="G43" s="61"/>
      <c r="H43" s="62"/>
    </row>
    <row r="44" spans="1:15" x14ac:dyDescent="0.25">
      <c r="A44" s="29"/>
      <c r="B44" s="63" t="s">
        <v>10</v>
      </c>
      <c r="C44" s="59"/>
      <c r="D44" s="60"/>
      <c r="E44" s="59"/>
      <c r="F44" s="59"/>
      <c r="G44" s="61"/>
      <c r="H44" s="62"/>
    </row>
    <row r="45" spans="1:15" ht="20.100000000000001" customHeight="1" x14ac:dyDescent="0.25">
      <c r="A45" s="55"/>
      <c r="B45" s="124" t="s">
        <v>45</v>
      </c>
      <c r="C45" s="124"/>
      <c r="D45" s="124"/>
      <c r="E45" s="124"/>
      <c r="F45" s="124"/>
      <c r="G45" s="124"/>
      <c r="H45" s="124"/>
    </row>
    <row r="46" spans="1:15" ht="24" customHeight="1" x14ac:dyDescent="0.25">
      <c r="A46" s="120">
        <v>26</v>
      </c>
      <c r="B46" s="134" t="s">
        <v>77</v>
      </c>
      <c r="C46" s="130">
        <v>1</v>
      </c>
      <c r="D46" s="16" t="s">
        <v>46</v>
      </c>
      <c r="E46" s="6"/>
      <c r="F46" s="131">
        <v>0.1</v>
      </c>
      <c r="G46" s="120">
        <f>E46*F46+(E47*F46/2)</f>
        <v>0</v>
      </c>
      <c r="H46" s="114">
        <f>IF(G46&gt;=C46,C46,G46)</f>
        <v>0</v>
      </c>
    </row>
    <row r="47" spans="1:15" ht="24" customHeight="1" x14ac:dyDescent="0.25">
      <c r="A47" s="120"/>
      <c r="B47" s="134"/>
      <c r="C47" s="130"/>
      <c r="D47" s="16" t="s">
        <v>47</v>
      </c>
      <c r="E47" s="6"/>
      <c r="F47" s="131"/>
      <c r="G47" s="120"/>
      <c r="H47" s="114"/>
    </row>
    <row r="48" spans="1:15" ht="24" customHeight="1" x14ac:dyDescent="0.25">
      <c r="A48" s="120">
        <v>27</v>
      </c>
      <c r="B48" s="134" t="s">
        <v>52</v>
      </c>
      <c r="C48" s="130">
        <v>2</v>
      </c>
      <c r="D48" s="16" t="s">
        <v>46</v>
      </c>
      <c r="E48" s="6"/>
      <c r="F48" s="131">
        <v>0.2</v>
      </c>
      <c r="G48" s="120">
        <f>E48*F48+(E49*F48/2)</f>
        <v>0</v>
      </c>
      <c r="H48" s="114">
        <f>IF(G48&gt;=C48,C48,G48)</f>
        <v>0</v>
      </c>
    </row>
    <row r="49" spans="1:8" ht="24" customHeight="1" x14ac:dyDescent="0.25">
      <c r="A49" s="120"/>
      <c r="B49" s="134"/>
      <c r="C49" s="130"/>
      <c r="D49" s="16" t="s">
        <v>47</v>
      </c>
      <c r="E49" s="6"/>
      <c r="F49" s="131"/>
      <c r="G49" s="120"/>
      <c r="H49" s="114"/>
    </row>
    <row r="50" spans="1:8" ht="20.100000000000001" customHeight="1" x14ac:dyDescent="0.25">
      <c r="A50" s="55"/>
      <c r="B50" s="124" t="s">
        <v>78</v>
      </c>
      <c r="C50" s="124"/>
      <c r="D50" s="124"/>
      <c r="E50" s="124"/>
      <c r="F50" s="124"/>
      <c r="G50" s="124"/>
      <c r="H50" s="124"/>
    </row>
    <row r="51" spans="1:8" ht="24" customHeight="1" x14ac:dyDescent="0.25">
      <c r="A51" s="120">
        <v>28</v>
      </c>
      <c r="B51" s="117" t="s">
        <v>81</v>
      </c>
      <c r="C51" s="118">
        <v>100</v>
      </c>
      <c r="D51" s="16" t="s">
        <v>79</v>
      </c>
      <c r="E51" s="6"/>
      <c r="F51" s="119">
        <v>10</v>
      </c>
      <c r="G51" s="120">
        <f>E51*F51+(E52*F51/2)</f>
        <v>0</v>
      </c>
      <c r="H51" s="114">
        <f>IF(G51&gt;=C51,C51,G51)</f>
        <v>0</v>
      </c>
    </row>
    <row r="52" spans="1:8" ht="24" customHeight="1" x14ac:dyDescent="0.25">
      <c r="A52" s="120"/>
      <c r="B52" s="117"/>
      <c r="C52" s="118"/>
      <c r="D52" s="16" t="s">
        <v>80</v>
      </c>
      <c r="E52" s="6"/>
      <c r="F52" s="119"/>
      <c r="G52" s="120"/>
      <c r="H52" s="114"/>
    </row>
    <row r="53" spans="1:8" ht="24" customHeight="1" x14ac:dyDescent="0.25">
      <c r="A53" s="108">
        <v>29</v>
      </c>
      <c r="B53" s="117" t="s">
        <v>82</v>
      </c>
      <c r="C53" s="118">
        <v>87.5</v>
      </c>
      <c r="D53" s="16" t="s">
        <v>79</v>
      </c>
      <c r="E53" s="6"/>
      <c r="F53" s="119">
        <v>8.5</v>
      </c>
      <c r="G53" s="120">
        <f>E53*F53+(E54*F53/2)</f>
        <v>0</v>
      </c>
      <c r="H53" s="114">
        <f>IF(G53&gt;=C53,C53,G53)</f>
        <v>0</v>
      </c>
    </row>
    <row r="54" spans="1:8" ht="24" customHeight="1" x14ac:dyDescent="0.25">
      <c r="A54" s="108"/>
      <c r="B54" s="117"/>
      <c r="C54" s="118"/>
      <c r="D54" s="16" t="s">
        <v>80</v>
      </c>
      <c r="E54" s="6"/>
      <c r="F54" s="119"/>
      <c r="G54" s="120"/>
      <c r="H54" s="114"/>
    </row>
    <row r="55" spans="1:8" ht="24" customHeight="1" x14ac:dyDescent="0.25">
      <c r="A55" s="108">
        <v>30</v>
      </c>
      <c r="B55" s="117" t="s">
        <v>83</v>
      </c>
      <c r="C55" s="112">
        <v>75</v>
      </c>
      <c r="D55" s="16" t="s">
        <v>79</v>
      </c>
      <c r="E55" s="107"/>
      <c r="F55" s="110">
        <v>7.5</v>
      </c>
      <c r="G55" s="108">
        <f>E55*F55+(E56*F55/2)</f>
        <v>0</v>
      </c>
      <c r="H55" s="109">
        <f>IF(G55&gt;=C55,C55,G55)</f>
        <v>0</v>
      </c>
    </row>
    <row r="56" spans="1:8" ht="24" customHeight="1" x14ac:dyDescent="0.25">
      <c r="A56" s="108"/>
      <c r="B56" s="117"/>
      <c r="C56" s="113"/>
      <c r="D56" s="16" t="s">
        <v>80</v>
      </c>
      <c r="E56" s="107"/>
      <c r="F56" s="111"/>
      <c r="G56" s="108"/>
      <c r="H56" s="109"/>
    </row>
    <row r="57" spans="1:8" ht="24" customHeight="1" x14ac:dyDescent="0.25">
      <c r="A57" s="115">
        <v>31</v>
      </c>
      <c r="B57" s="117" t="s">
        <v>84</v>
      </c>
      <c r="C57" s="112">
        <v>62.5</v>
      </c>
      <c r="D57" s="16" t="s">
        <v>79</v>
      </c>
      <c r="E57" s="107"/>
      <c r="F57" s="110">
        <v>6.25</v>
      </c>
      <c r="G57" s="108">
        <f>E57*F57+(E58*F57/2)</f>
        <v>0</v>
      </c>
      <c r="H57" s="109">
        <f>IF(G57&gt;=C57,C57,G57)</f>
        <v>0</v>
      </c>
    </row>
    <row r="58" spans="1:8" ht="24" customHeight="1" x14ac:dyDescent="0.25">
      <c r="A58" s="116"/>
      <c r="B58" s="117"/>
      <c r="C58" s="113"/>
      <c r="D58" s="16" t="s">
        <v>80</v>
      </c>
      <c r="E58" s="107"/>
      <c r="F58" s="111"/>
      <c r="G58" s="108"/>
      <c r="H58" s="109"/>
    </row>
    <row r="59" spans="1:8" ht="24" customHeight="1" x14ac:dyDescent="0.25">
      <c r="A59" s="115">
        <v>32</v>
      </c>
      <c r="B59" s="117" t="s">
        <v>85</v>
      </c>
      <c r="C59" s="118">
        <v>50</v>
      </c>
      <c r="D59" s="16" t="s">
        <v>79</v>
      </c>
      <c r="E59" s="6"/>
      <c r="F59" s="119">
        <v>7</v>
      </c>
      <c r="G59" s="120">
        <f>E59*F59+(E60*F59/2)</f>
        <v>0</v>
      </c>
      <c r="H59" s="114">
        <f>IF(G59&gt;=C59,C59,G59)</f>
        <v>0</v>
      </c>
    </row>
    <row r="60" spans="1:8" ht="24" customHeight="1" x14ac:dyDescent="0.25">
      <c r="A60" s="116"/>
      <c r="B60" s="117"/>
      <c r="C60" s="118"/>
      <c r="D60" s="16" t="s">
        <v>80</v>
      </c>
      <c r="E60" s="6"/>
      <c r="F60" s="119"/>
      <c r="G60" s="120"/>
      <c r="H60" s="114"/>
    </row>
    <row r="61" spans="1:8" ht="24" customHeight="1" x14ac:dyDescent="0.25">
      <c r="A61" s="108">
        <f>A59+1</f>
        <v>33</v>
      </c>
      <c r="B61" s="117" t="s">
        <v>86</v>
      </c>
      <c r="C61" s="118">
        <v>37.5</v>
      </c>
      <c r="D61" s="16" t="s">
        <v>79</v>
      </c>
      <c r="E61" s="6"/>
      <c r="F61" s="119">
        <v>5.5</v>
      </c>
      <c r="G61" s="120">
        <f>E61*F61+(E62*F61/2)</f>
        <v>0</v>
      </c>
      <c r="H61" s="114">
        <f>IF(G61&gt;=C61,C61,G61)</f>
        <v>0</v>
      </c>
    </row>
    <row r="62" spans="1:8" ht="24" customHeight="1" x14ac:dyDescent="0.25">
      <c r="A62" s="108"/>
      <c r="B62" s="117"/>
      <c r="C62" s="118"/>
      <c r="D62" s="16" t="s">
        <v>80</v>
      </c>
      <c r="E62" s="6"/>
      <c r="F62" s="119"/>
      <c r="G62" s="120"/>
      <c r="H62" s="114"/>
    </row>
    <row r="63" spans="1:8" ht="24" customHeight="1" x14ac:dyDescent="0.25">
      <c r="A63" s="108">
        <v>34</v>
      </c>
      <c r="B63" s="117" t="s">
        <v>87</v>
      </c>
      <c r="C63" s="118">
        <v>25</v>
      </c>
      <c r="D63" s="16" t="s">
        <v>79</v>
      </c>
      <c r="E63" s="6"/>
      <c r="F63" s="119">
        <v>4</v>
      </c>
      <c r="G63" s="120">
        <f>E63*F63+(E64*F63/2)</f>
        <v>0</v>
      </c>
      <c r="H63" s="114">
        <f>IF(G63&gt;=C63,C63,G63)</f>
        <v>0</v>
      </c>
    </row>
    <row r="64" spans="1:8" ht="24" customHeight="1" x14ac:dyDescent="0.25">
      <c r="A64" s="108"/>
      <c r="B64" s="117"/>
      <c r="C64" s="118"/>
      <c r="D64" s="16" t="s">
        <v>80</v>
      </c>
      <c r="E64" s="6"/>
      <c r="F64" s="119"/>
      <c r="G64" s="120"/>
      <c r="H64" s="114"/>
    </row>
    <row r="65" spans="1:8" ht="24" customHeight="1" x14ac:dyDescent="0.25">
      <c r="A65" s="108">
        <v>35</v>
      </c>
      <c r="B65" s="117" t="s">
        <v>88</v>
      </c>
      <c r="C65" s="118">
        <v>12.5</v>
      </c>
      <c r="D65" s="16" t="s">
        <v>79</v>
      </c>
      <c r="E65" s="6"/>
      <c r="F65" s="119">
        <v>2.5</v>
      </c>
      <c r="G65" s="120">
        <f>E65*F65+(E66*F65/2)</f>
        <v>0</v>
      </c>
      <c r="H65" s="114">
        <f>IF(G65&gt;=C65,C65,G65)</f>
        <v>0</v>
      </c>
    </row>
    <row r="66" spans="1:8" ht="24" customHeight="1" x14ac:dyDescent="0.25">
      <c r="A66" s="108"/>
      <c r="B66" s="117"/>
      <c r="C66" s="118"/>
      <c r="D66" s="16" t="s">
        <v>80</v>
      </c>
      <c r="E66" s="6"/>
      <c r="F66" s="119"/>
      <c r="G66" s="120"/>
      <c r="H66" s="114"/>
    </row>
    <row r="67" spans="1:8" ht="20.100000000000001" customHeight="1" x14ac:dyDescent="0.25">
      <c r="A67" s="108">
        <v>36</v>
      </c>
      <c r="B67" s="50"/>
      <c r="C67" s="22"/>
      <c r="D67" s="17"/>
      <c r="E67" s="7"/>
      <c r="F67" s="9"/>
      <c r="G67" s="10" t="s">
        <v>11</v>
      </c>
      <c r="H67" s="24">
        <f>SUM(H51:H66)</f>
        <v>0</v>
      </c>
    </row>
    <row r="68" spans="1:8" ht="20.100000000000001" customHeight="1" x14ac:dyDescent="0.25">
      <c r="A68" s="108"/>
      <c r="B68" s="40" t="s">
        <v>74</v>
      </c>
      <c r="C68" s="21">
        <v>25</v>
      </c>
      <c r="D68" s="19" t="s">
        <v>12</v>
      </c>
      <c r="E68" s="6"/>
      <c r="F68" s="1">
        <v>5</v>
      </c>
      <c r="G68" s="46">
        <f>E68*F68</f>
        <v>0</v>
      </c>
      <c r="H68" s="5">
        <f>IF(G68&gt;=C68,C68,G68)</f>
        <v>0</v>
      </c>
    </row>
    <row r="69" spans="1:8" ht="20.100000000000001" customHeight="1" x14ac:dyDescent="0.25">
      <c r="A69" s="106">
        <v>37</v>
      </c>
      <c r="B69" s="25" t="s">
        <v>75</v>
      </c>
      <c r="C69" s="2">
        <v>50</v>
      </c>
      <c r="D69" s="18" t="s">
        <v>17</v>
      </c>
      <c r="E69" s="6"/>
      <c r="F69" s="1">
        <v>10</v>
      </c>
      <c r="G69" s="46">
        <f t="shared" ref="G69:G70" si="6">E69*F69</f>
        <v>0</v>
      </c>
      <c r="H69" s="5">
        <f t="shared" ref="H69:H70" si="7">IF(G69&gt;=C69,C69,G69)</f>
        <v>0</v>
      </c>
    </row>
    <row r="70" spans="1:8" ht="20.100000000000001" customHeight="1" x14ac:dyDescent="0.25">
      <c r="A70" s="106">
        <v>38</v>
      </c>
      <c r="B70" s="26" t="s">
        <v>76</v>
      </c>
      <c r="C70" s="12">
        <v>75</v>
      </c>
      <c r="D70" s="19" t="s">
        <v>18</v>
      </c>
      <c r="E70" s="23"/>
      <c r="F70" s="11">
        <v>15</v>
      </c>
      <c r="G70" s="46">
        <f t="shared" si="6"/>
        <v>0</v>
      </c>
      <c r="H70" s="5">
        <f t="shared" si="7"/>
        <v>0</v>
      </c>
    </row>
    <row r="71" spans="1:8" ht="20.100000000000001" customHeight="1" x14ac:dyDescent="0.3">
      <c r="A71" s="98"/>
      <c r="B71" s="99"/>
      <c r="C71" s="100"/>
      <c r="D71" s="101"/>
      <c r="E71" s="101"/>
      <c r="F71" s="102"/>
      <c r="G71" s="103" t="s">
        <v>13</v>
      </c>
      <c r="H71" s="57">
        <f>SUM(H67,H48,H46,H68:H70)</f>
        <v>0</v>
      </c>
    </row>
    <row r="72" spans="1:8" x14ac:dyDescent="0.25">
      <c r="A72" s="29"/>
    </row>
    <row r="73" spans="1:8" x14ac:dyDescent="0.25">
      <c r="A73" s="29"/>
    </row>
    <row r="74" spans="1:8" x14ac:dyDescent="0.25">
      <c r="A74" s="29"/>
    </row>
    <row r="75" spans="1:8" x14ac:dyDescent="0.25">
      <c r="A75" s="29"/>
    </row>
    <row r="76" spans="1:8" x14ac:dyDescent="0.25">
      <c r="A76" s="29"/>
    </row>
    <row r="77" spans="1:8" x14ac:dyDescent="0.25">
      <c r="A77" s="29"/>
    </row>
    <row r="78" spans="1:8" x14ac:dyDescent="0.25">
      <c r="A78" s="29"/>
    </row>
    <row r="79" spans="1:8" x14ac:dyDescent="0.25">
      <c r="A79" s="29"/>
    </row>
    <row r="80" spans="1:8" x14ac:dyDescent="0.25">
      <c r="A80" s="29"/>
    </row>
    <row r="81" spans="1:1" x14ac:dyDescent="0.25">
      <c r="A81" s="29"/>
    </row>
    <row r="82" spans="1:1" x14ac:dyDescent="0.25">
      <c r="A82" s="29"/>
    </row>
    <row r="83" spans="1:1" x14ac:dyDescent="0.25">
      <c r="A83" s="29"/>
    </row>
    <row r="84" spans="1:1" x14ac:dyDescent="0.25">
      <c r="A84" s="29"/>
    </row>
  </sheetData>
  <sheetProtection algorithmName="SHA-512" hashValue="428GWdqux57zcS6ekUKuaiFWCutjg02HQ8rsmCY59C8e/QRoKqxbKv3rksDdIfsGBq4GXFc3H3p5hJ2lZx7sGQ==" saltValue="zxPUsIHA8M1PV4VEkwiDdQ==" spinCount="100000" sheet="1" objects="1" scenarios="1" selectLockedCells="1"/>
  <mergeCells count="75">
    <mergeCell ref="H53:H54"/>
    <mergeCell ref="C10:C11"/>
    <mergeCell ref="B12:G12"/>
    <mergeCell ref="A46:A47"/>
    <mergeCell ref="B46:B47"/>
    <mergeCell ref="C46:C47"/>
    <mergeCell ref="F46:F47"/>
    <mergeCell ref="A53:A54"/>
    <mergeCell ref="B53:B54"/>
    <mergeCell ref="C53:C54"/>
    <mergeCell ref="F53:F54"/>
    <mergeCell ref="G53:G54"/>
    <mergeCell ref="H48:H49"/>
    <mergeCell ref="B48:B49"/>
    <mergeCell ref="H51:H52"/>
    <mergeCell ref="A51:A52"/>
    <mergeCell ref="G55:G56"/>
    <mergeCell ref="G63:G64"/>
    <mergeCell ref="H63:H64"/>
    <mergeCell ref="G65:G66"/>
    <mergeCell ref="H65:H66"/>
    <mergeCell ref="H61:H62"/>
    <mergeCell ref="A57:A58"/>
    <mergeCell ref="B65:B66"/>
    <mergeCell ref="C63:C64"/>
    <mergeCell ref="C55:C56"/>
    <mergeCell ref="F55:F56"/>
    <mergeCell ref="F65:F66"/>
    <mergeCell ref="F63:F64"/>
    <mergeCell ref="C65:C66"/>
    <mergeCell ref="B63:B64"/>
    <mergeCell ref="A63:A64"/>
    <mergeCell ref="A65:A66"/>
    <mergeCell ref="A61:A62"/>
    <mergeCell ref="B61:B62"/>
    <mergeCell ref="C61:C62"/>
    <mergeCell ref="F61:F62"/>
    <mergeCell ref="B1:H1"/>
    <mergeCell ref="B2:H2"/>
    <mergeCell ref="B3:H3"/>
    <mergeCell ref="C7:H7"/>
    <mergeCell ref="B50:H50"/>
    <mergeCell ref="B5:H5"/>
    <mergeCell ref="C16:C17"/>
    <mergeCell ref="C26:C27"/>
    <mergeCell ref="B45:H45"/>
    <mergeCell ref="C6:H6"/>
    <mergeCell ref="B4:H4"/>
    <mergeCell ref="C48:C49"/>
    <mergeCell ref="F48:F49"/>
    <mergeCell ref="C38:C39"/>
    <mergeCell ref="G46:G47"/>
    <mergeCell ref="H46:H47"/>
    <mergeCell ref="B51:B52"/>
    <mergeCell ref="C51:C52"/>
    <mergeCell ref="F51:F52"/>
    <mergeCell ref="G51:G52"/>
    <mergeCell ref="A48:A49"/>
    <mergeCell ref="G48:G49"/>
    <mergeCell ref="A67:A68"/>
    <mergeCell ref="H55:H56"/>
    <mergeCell ref="H57:H58"/>
    <mergeCell ref="G57:G58"/>
    <mergeCell ref="F57:F58"/>
    <mergeCell ref="C57:C58"/>
    <mergeCell ref="H59:H60"/>
    <mergeCell ref="A59:A60"/>
    <mergeCell ref="B59:B60"/>
    <mergeCell ref="C59:C60"/>
    <mergeCell ref="F59:F60"/>
    <mergeCell ref="G59:G60"/>
    <mergeCell ref="A55:A56"/>
    <mergeCell ref="B55:B56"/>
    <mergeCell ref="G61:G62"/>
    <mergeCell ref="B57:B58"/>
  </mergeCells>
  <conditionalFormatting sqref="D48">
    <cfRule type="cellIs" dxfId="3" priority="5" operator="equal">
      <formula>"coautor"</formula>
    </cfRule>
  </conditionalFormatting>
  <conditionalFormatting sqref="D51:D54 D59:D66">
    <cfRule type="cellIs" dxfId="2" priority="4" operator="equal">
      <formula>"coautor"</formula>
    </cfRule>
  </conditionalFormatting>
  <conditionalFormatting sqref="D55:D56">
    <cfRule type="cellIs" dxfId="1" priority="2" operator="equal">
      <formula>"coautor"</formula>
    </cfRule>
  </conditionalFormatting>
  <conditionalFormatting sqref="D57:D58">
    <cfRule type="cellIs" dxfId="0" priority="1" operator="equal">
      <formula>"coautor"</formula>
    </cfRule>
  </conditionalFormatting>
  <pageMargins left="0.39370078740157483" right="0.39370078740157483" top="0.59055118110236227" bottom="0.78740157480314965" header="0.31496062992125984" footer="0.31496062992125984"/>
  <pageSetup paperSize="9" scale="78" orientation="portrait" horizontalDpi="4294967295" verticalDpi="4294967295" r:id="rId1"/>
  <colBreaks count="1" manualBreakCount="1">
    <brk id="8" max="1048575" man="1"/>
  </colBreaks>
  <ignoredErrors>
    <ignoredError sqref="H2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Pontuação Currículo - mestrado</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PO Nuner</dc:creator>
  <cp:lastModifiedBy>Carlito</cp:lastModifiedBy>
  <cp:lastPrinted>2019-04-23T13:08:17Z</cp:lastPrinted>
  <dcterms:created xsi:type="dcterms:W3CDTF">2014-06-06T21:10:38Z</dcterms:created>
  <dcterms:modified xsi:type="dcterms:W3CDTF">2024-09-19T19:08:44Z</dcterms:modified>
</cp:coreProperties>
</file>