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Carlito\Documents\01 - Pós-Graduação\Alunos\00- Bolsas\FAPESC\2025- Edital - 25 - Pós-Doutorado\"/>
    </mc:Choice>
  </mc:AlternateContent>
  <workbookProtection workbookAlgorithmName="SHA-512" workbookHashValue="8KwhVPJI/lFci9kddPxuDDn+MJoUJqMt40Fxn19oqJY3TwE8jQ3pwkgAxlJVke6RQ4qb/hSSgyJabZeFWQNzMg==" workbookSaltValue="uehcBYgtiDxMw6WNPio3qg==" workbookSpinCount="100000" lockStructure="1"/>
  <bookViews>
    <workbookView xWindow="0" yWindow="0" windowWidth="20490" windowHeight="7905" tabRatio="805"/>
  </bookViews>
  <sheets>
    <sheet name="Pontuação Currículo - Doutorad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0" i="1" l="1"/>
  <c r="I60" i="1" s="1"/>
  <c r="H58" i="1"/>
  <c r="I58" i="1" s="1"/>
  <c r="B62" i="1"/>
  <c r="I11" i="1" l="1"/>
  <c r="I10" i="1"/>
  <c r="H62" i="1" l="1"/>
  <c r="H56" i="1"/>
  <c r="H54" i="1"/>
  <c r="H10" i="1" l="1"/>
  <c r="I26" i="1"/>
  <c r="H51" i="1" l="1"/>
  <c r="I51" i="1" s="1"/>
  <c r="H49" i="1"/>
  <c r="I49" i="1" s="1"/>
  <c r="H68" i="1"/>
  <c r="I68" i="1" s="1"/>
  <c r="H66" i="1"/>
  <c r="I66" i="1" s="1"/>
  <c r="H64" i="1"/>
  <c r="I64" i="1" s="1"/>
  <c r="I62" i="1"/>
  <c r="I56" i="1"/>
  <c r="I54" i="1"/>
  <c r="H11" i="1" l="1"/>
  <c r="I31" i="1" l="1"/>
  <c r="H31" i="1"/>
  <c r="I30" i="1"/>
  <c r="H30" i="1"/>
  <c r="I27" i="1"/>
  <c r="I28" i="1" s="1"/>
  <c r="H26" i="1"/>
  <c r="I32" i="1" l="1"/>
  <c r="I24" i="1"/>
  <c r="H24" i="1"/>
  <c r="I23" i="1"/>
  <c r="H23" i="1"/>
  <c r="H40" i="1"/>
  <c r="I40" i="1" s="1"/>
  <c r="I42" i="1"/>
  <c r="H42" i="1"/>
  <c r="I41" i="1"/>
  <c r="H41" i="1"/>
  <c r="H37" i="1"/>
  <c r="I37" i="1" s="1"/>
  <c r="H19" i="1"/>
  <c r="I19" i="1" s="1"/>
  <c r="H18" i="1"/>
  <c r="I18" i="1" s="1"/>
  <c r="H17" i="1"/>
  <c r="I17" i="1" s="1"/>
  <c r="H16" i="1"/>
  <c r="I16" i="1" s="1"/>
  <c r="H71" i="1"/>
  <c r="I71" i="1" s="1"/>
  <c r="H72" i="1"/>
  <c r="I72" i="1" s="1"/>
  <c r="H39" i="1"/>
  <c r="I39" i="1" s="1"/>
  <c r="H38" i="1"/>
  <c r="I38" i="1" s="1"/>
  <c r="H36" i="1"/>
  <c r="I36" i="1" s="1"/>
  <c r="H35" i="1"/>
  <c r="I35" i="1" s="1"/>
  <c r="H34" i="1"/>
  <c r="I34" i="1" s="1"/>
  <c r="H33" i="1"/>
  <c r="I33" i="1" s="1"/>
  <c r="H29" i="1"/>
  <c r="I29" i="1" s="1"/>
  <c r="H22" i="1"/>
  <c r="I22" i="1" s="1"/>
  <c r="H70" i="1"/>
  <c r="I70" i="1" s="1"/>
  <c r="H14" i="1"/>
  <c r="I14" i="1" s="1"/>
  <c r="H13" i="1"/>
  <c r="I13" i="1" s="1"/>
  <c r="I12" i="1"/>
  <c r="I20" i="1" l="1"/>
  <c r="I43" i="1"/>
  <c r="I73" i="1"/>
  <c r="I25" i="1"/>
  <c r="I44" i="1" l="1"/>
  <c r="D8" i="1" s="1"/>
</calcChain>
</file>

<file path=xl/sharedStrings.xml><?xml version="1.0" encoding="utf-8"?>
<sst xmlns="http://schemas.openxmlformats.org/spreadsheetml/2006/main" count="119" uniqueCount="91">
  <si>
    <t>Máximo de pontos</t>
  </si>
  <si>
    <t>Peso</t>
  </si>
  <si>
    <t>Total</t>
  </si>
  <si>
    <t>Pontuação</t>
  </si>
  <si>
    <t>número de anos</t>
  </si>
  <si>
    <t>número de cursos</t>
  </si>
  <si>
    <t>número de participações</t>
  </si>
  <si>
    <t>Total Formação Acadêmica</t>
  </si>
  <si>
    <t>As publicações como primeiro autor receberão 100% da pontuação;</t>
  </si>
  <si>
    <t>como coautor será atribuída pontuação equivalente a 50% em relação à de primeiro autor</t>
  </si>
  <si>
    <t>número de capítulos</t>
  </si>
  <si>
    <t>Total Produção Científica</t>
  </si>
  <si>
    <t>número de projetos</t>
  </si>
  <si>
    <t>número de palestras</t>
  </si>
  <si>
    <t>Total Experiência Profissional</t>
  </si>
  <si>
    <t>número de livros</t>
  </si>
  <si>
    <t>número de autorias</t>
  </si>
  <si>
    <t>I. Formação Acadêmica</t>
  </si>
  <si>
    <t>número de experiências</t>
  </si>
  <si>
    <t>número de prêmios</t>
  </si>
  <si>
    <t>número de eventos</t>
  </si>
  <si>
    <t>número de consultorias</t>
  </si>
  <si>
    <t>II. Experiência Profissional</t>
  </si>
  <si>
    <t>III. Produção científica</t>
  </si>
  <si>
    <t>número de orientados</t>
  </si>
  <si>
    <t>número de aprovações</t>
  </si>
  <si>
    <t>Nome:</t>
  </si>
  <si>
    <t>Unidade</t>
  </si>
  <si>
    <t>Esta planilha está bloqueada. Apenas as células com fundo amarelo poderão ser preenchidas.</t>
  </si>
  <si>
    <t>ordem</t>
  </si>
  <si>
    <t>Endereço do currículo Lattes:</t>
  </si>
  <si>
    <t>Número</t>
  </si>
  <si>
    <t>O curso deverá ter no mínimo 360 horas de duração.</t>
  </si>
  <si>
    <t>Para cada item digitar o número equivalente na área amarela. A pontuação será calculada automaticamente.</t>
  </si>
  <si>
    <t>número de cursos de especialização</t>
  </si>
  <si>
    <t>Total Atividade Docente na Graduação</t>
  </si>
  <si>
    <t>Total Atividade Docente na Pós-Graduação</t>
  </si>
  <si>
    <t>PROGRAMA DE PÓS-GRADUAÇÃO EM AQUICULTURA / UNIVERSIDADE FEDERAL DE SANTA CATARINA</t>
  </si>
  <si>
    <t>número de vínculos</t>
  </si>
  <si>
    <t>número de produções</t>
  </si>
  <si>
    <t>PONTUAÇÃO =</t>
  </si>
  <si>
    <r>
      <t xml:space="preserve">número de resumos como </t>
    </r>
    <r>
      <rPr>
        <b/>
        <sz val="9"/>
        <color rgb="FFFF0000"/>
        <rFont val="Calibri"/>
        <family val="2"/>
        <scheme val="minor"/>
      </rPr>
      <t>primeiro</t>
    </r>
    <r>
      <rPr>
        <sz val="9"/>
        <color indexed="8"/>
        <rFont val="Calibri"/>
        <family val="2"/>
        <scheme val="minor"/>
      </rPr>
      <t xml:space="preserve"> autor</t>
    </r>
  </si>
  <si>
    <r>
      <t xml:space="preserve">número de resumos como </t>
    </r>
    <r>
      <rPr>
        <b/>
        <sz val="9"/>
        <color rgb="FFFF0000"/>
        <rFont val="Calibri"/>
        <family val="2"/>
        <scheme val="minor"/>
      </rPr>
      <t>coautor</t>
    </r>
  </si>
  <si>
    <t>Total coordenação de projetos</t>
  </si>
  <si>
    <t>Total patentes</t>
  </si>
  <si>
    <t>Atividade de docência no ensino médio, como professor contratado (efetivo ou substituto): 1 ponto/ano.</t>
  </si>
  <si>
    <t>Trabalho completo em anais de eventos científicos:                                                                        0,2 ponto/trabalho completo</t>
  </si>
  <si>
    <t>Mestrado</t>
  </si>
  <si>
    <t>Prêmio ou Mérito Profissional ou Acadêmico Nacional: 2 pontos/prêmio</t>
  </si>
  <si>
    <t>Prêmio ou Mérito Profissional ou Acadêmico Internacional: 4 pontos/prêmio</t>
  </si>
  <si>
    <r>
      <t xml:space="preserve">Atividade de docência na Graduação </t>
    </r>
    <r>
      <rPr>
        <sz val="11"/>
        <color rgb="FFFF0000"/>
        <rFont val="Calibri"/>
        <family val="2"/>
        <scheme val="minor"/>
      </rPr>
      <t>EM OUTRAS ÁREAS</t>
    </r>
    <r>
      <rPr>
        <sz val="11"/>
        <color theme="1"/>
        <rFont val="Calibri"/>
        <family val="2"/>
        <scheme val="minor"/>
      </rPr>
      <t>, como professor contratado (efetivo ou substituto): 1</t>
    </r>
    <r>
      <rPr>
        <sz val="11"/>
        <rFont val="Calibri"/>
        <family val="2"/>
        <scheme val="minor"/>
      </rPr>
      <t xml:space="preserve"> ponto/ano.</t>
    </r>
  </si>
  <si>
    <r>
      <t xml:space="preserve">Atividade de docência na Pós-Graduação </t>
    </r>
    <r>
      <rPr>
        <sz val="11"/>
        <color rgb="FFFF0000"/>
        <rFont val="Calibri"/>
        <family val="2"/>
        <scheme val="minor"/>
      </rPr>
      <t>EM OUTRAS ÁREAS</t>
    </r>
    <r>
      <rPr>
        <sz val="11"/>
        <color theme="1"/>
        <rFont val="Calibri"/>
        <family val="2"/>
        <scheme val="minor"/>
      </rPr>
      <t>, como professor contratado (efetivo ou substituto): 3</t>
    </r>
    <r>
      <rPr>
        <sz val="11"/>
        <rFont val="Calibri"/>
        <family val="2"/>
        <scheme val="minor"/>
      </rPr>
      <t xml:space="preserve"> pontos/ano.</t>
    </r>
  </si>
  <si>
    <t>Participação em projeto de pesquisa ou extensão: 0,2 ponto/projeto</t>
  </si>
  <si>
    <t>Participação em bancas de Trabalho de Conclusão de Curso: 0,2 ponto/banca</t>
  </si>
  <si>
    <r>
      <t xml:space="preserve">Vínculo empregatício atual </t>
    </r>
    <r>
      <rPr>
        <sz val="11"/>
        <color rgb="FFFF0000"/>
        <rFont val="Calibri"/>
        <family val="2"/>
        <scheme val="minor"/>
      </rPr>
      <t>na área de aquicultura</t>
    </r>
    <r>
      <rPr>
        <sz val="11"/>
        <rFont val="Calibri"/>
        <family val="2"/>
        <scheme val="minor"/>
      </rPr>
      <t>: 3 pontos</t>
    </r>
  </si>
  <si>
    <r>
      <t xml:space="preserve">Vínculo empregatício atual: se o candidato apresenta vínculo </t>
    </r>
    <r>
      <rPr>
        <sz val="11"/>
        <color rgb="FFFF0000"/>
        <rFont val="Calibri"/>
        <family val="2"/>
        <scheme val="minor"/>
      </rPr>
      <t>em área fim da aquicultura:</t>
    </r>
    <r>
      <rPr>
        <sz val="11"/>
        <color theme="1"/>
        <rFont val="Calibri"/>
        <family val="2"/>
        <scheme val="minor"/>
      </rPr>
      <t xml:space="preserve"> 1 ponto</t>
    </r>
  </si>
  <si>
    <r>
      <t xml:space="preserve">Produção Técnica (patentes registradas, boletins técnicos ou de divulgação científica na </t>
    </r>
    <r>
      <rPr>
        <sz val="11"/>
        <color rgb="FFFF0000"/>
        <rFont val="Calibri"/>
        <family val="2"/>
        <scheme val="minor"/>
      </rPr>
      <t>área de Aquicultura:</t>
    </r>
    <r>
      <rPr>
        <sz val="11"/>
        <rFont val="Calibri"/>
        <family val="2"/>
        <scheme val="minor"/>
      </rPr>
      <t xml:space="preserve"> 2 pontos/produção</t>
    </r>
  </si>
  <si>
    <t>Cursos de Especialização: 2 pontos/curso</t>
  </si>
  <si>
    <t>Organização de eventos científicos: 1 ponto/evento</t>
  </si>
  <si>
    <r>
      <t xml:space="preserve">Experiência Internacional em Aquicultura ou Recursos Pesqueiros (cursos, estágios, treinamento ou trabalho no exterior): 5 pontos/experiência internacional.                                       </t>
    </r>
    <r>
      <rPr>
        <sz val="11"/>
        <color rgb="FFFF0000"/>
        <rFont val="Calibri"/>
        <family val="2"/>
        <scheme val="minor"/>
      </rPr>
      <t>A experiência internacional deverá ter duração mínima comprovada de um mês.</t>
    </r>
  </si>
  <si>
    <r>
      <t xml:space="preserve">Atividade de docência na Graduação </t>
    </r>
    <r>
      <rPr>
        <sz val="11"/>
        <color rgb="FFFF0000"/>
        <rFont val="Calibri"/>
        <family val="2"/>
        <scheme val="minor"/>
      </rPr>
      <t>NA ÁREA DE AQUICULTURA</t>
    </r>
    <r>
      <rPr>
        <sz val="11"/>
        <color theme="1"/>
        <rFont val="Calibri"/>
        <family val="2"/>
        <scheme val="minor"/>
      </rPr>
      <t>, como professor contratado (efetivo ou substituto): 3</t>
    </r>
    <r>
      <rPr>
        <sz val="11"/>
        <rFont val="Calibri"/>
        <family val="2"/>
        <scheme val="minor"/>
      </rPr>
      <t xml:space="preserve"> pontos/ano.</t>
    </r>
  </si>
  <si>
    <r>
      <t xml:space="preserve">Atividade de docência na Pós-Graduação </t>
    </r>
    <r>
      <rPr>
        <sz val="11"/>
        <color rgb="FFFF0000"/>
        <rFont val="Calibri"/>
        <family val="2"/>
        <scheme val="minor"/>
      </rPr>
      <t>NA ÁREA DE AQUICULTURA</t>
    </r>
    <r>
      <rPr>
        <sz val="11"/>
        <color theme="1"/>
        <rFont val="Calibri"/>
        <family val="2"/>
        <scheme val="minor"/>
      </rPr>
      <t>, como professor contratado (efetivo ou substituto): 7</t>
    </r>
    <r>
      <rPr>
        <sz val="11"/>
        <rFont val="Calibri"/>
        <family val="2"/>
        <scheme val="minor"/>
      </rPr>
      <t xml:space="preserve"> pontos/ano.</t>
    </r>
  </si>
  <si>
    <t>Orientação e/ou supervisão de Trabalho de Conclusão de Curso de graduação: 2 pontos/orientação ou supervisão.</t>
  </si>
  <si>
    <r>
      <t xml:space="preserve">Coordenação de projetos de pesquisa ou extensão </t>
    </r>
    <r>
      <rPr>
        <sz val="11"/>
        <color rgb="FFFF0000"/>
        <rFont val="Calibri"/>
        <family val="2"/>
        <scheme val="minor"/>
      </rPr>
      <t>NA ÁREA DE AQUICULTURA</t>
    </r>
    <r>
      <rPr>
        <sz val="11"/>
        <color theme="1"/>
        <rFont val="Calibri"/>
        <family val="2"/>
        <scheme val="minor"/>
      </rPr>
      <t xml:space="preserve">: 5 </t>
    </r>
    <r>
      <rPr>
        <sz val="11"/>
        <rFont val="Calibri"/>
        <family val="2"/>
        <scheme val="minor"/>
      </rPr>
      <t>pontos/projeto.</t>
    </r>
  </si>
  <si>
    <r>
      <t xml:space="preserve">Coordenação de projetos de pesquisa ou extensão </t>
    </r>
    <r>
      <rPr>
        <sz val="11"/>
        <color rgb="FFFF0000"/>
        <rFont val="Calibri"/>
        <family val="2"/>
        <scheme val="minor"/>
      </rPr>
      <t>EM OUTRAS ÁREAS</t>
    </r>
    <r>
      <rPr>
        <sz val="11"/>
        <color theme="1"/>
        <rFont val="Calibri"/>
        <family val="2"/>
        <scheme val="minor"/>
      </rPr>
      <t xml:space="preserve">: 2 </t>
    </r>
    <r>
      <rPr>
        <sz val="11"/>
        <rFont val="Calibri"/>
        <family val="2"/>
        <scheme val="minor"/>
      </rPr>
      <t>pontos/projeto.</t>
    </r>
  </si>
  <si>
    <r>
      <t xml:space="preserve">Cursos oferecidos na área de Aquicultura </t>
    </r>
    <r>
      <rPr>
        <sz val="11"/>
        <color rgb="FFFF0000"/>
        <rFont val="Calibri"/>
        <family val="2"/>
        <scheme val="minor"/>
      </rPr>
      <t xml:space="preserve">com duração mínima de 8 horas: </t>
    </r>
    <r>
      <rPr>
        <sz val="11"/>
        <color theme="1"/>
        <rFont val="Calibri"/>
        <family val="2"/>
        <scheme val="minor"/>
      </rPr>
      <t>0,5 ponto/curso</t>
    </r>
  </si>
  <si>
    <t xml:space="preserve">Palestras proferidas na área de Aquicultura: 0,1 ponto/palestra </t>
  </si>
  <si>
    <t>Aprovação em concurso público: 1 ponto/ aprovação</t>
  </si>
  <si>
    <r>
      <t xml:space="preserve">Consultorias de natureza técnica ou profissional, </t>
    </r>
    <r>
      <rPr>
        <sz val="11"/>
        <color rgb="FFFF0000"/>
        <rFont val="Calibri"/>
        <family val="2"/>
        <scheme val="minor"/>
      </rPr>
      <t>dentro da área de Aquicultura</t>
    </r>
    <r>
      <rPr>
        <sz val="11"/>
        <color theme="1"/>
        <rFont val="Calibri"/>
        <family val="2"/>
        <scheme val="minor"/>
      </rPr>
      <t>: 0,5 ponto/consultoria</t>
    </r>
  </si>
  <si>
    <r>
      <t xml:space="preserve">Produção Técnica (patentes registradas, boletins técnicos ou de divulgação científica) </t>
    </r>
    <r>
      <rPr>
        <sz val="11"/>
        <color rgb="FFFF0000"/>
        <rFont val="Calibri"/>
        <family val="2"/>
        <scheme val="minor"/>
      </rPr>
      <t xml:space="preserve">em outras áreas: </t>
    </r>
    <r>
      <rPr>
        <sz val="11"/>
        <rFont val="Calibri"/>
        <family val="2"/>
        <scheme val="minor"/>
      </rPr>
      <t>1 ponto/produção</t>
    </r>
  </si>
  <si>
    <t>Resumos em eventos científicos: 0,1 ponto/resumo</t>
  </si>
  <si>
    <t xml:space="preserve">Capítulo de livro: 5 pontos/capítulo publicado </t>
  </si>
  <si>
    <t>Organização ou edição de livro: 10 pontos/livro</t>
  </si>
  <si>
    <t>Autoria de livro: 15 pontos/livro</t>
  </si>
  <si>
    <t>Bolsa em Projeto de Pesquisa e/ou Extensão: 2 pontos/ano</t>
  </si>
  <si>
    <r>
      <t>Resumos em eventos científicos</t>
    </r>
    <r>
      <rPr>
        <b/>
        <u/>
        <sz val="11"/>
        <color rgb="FFFF0000"/>
        <rFont val="Calibri"/>
        <family val="2"/>
        <scheme val="minor"/>
      </rPr>
      <t/>
    </r>
  </si>
  <si>
    <r>
      <t>ARTIGO CIENTÍFICO PUBLICADO</t>
    </r>
    <r>
      <rPr>
        <b/>
        <sz val="11"/>
        <color rgb="FFFF0000"/>
        <rFont val="Calibri"/>
        <family val="2"/>
        <scheme val="minor"/>
      </rPr>
      <t xml:space="preserve"> na área de Zootecnia e Recursos Pesqueiros/CAPES</t>
    </r>
  </si>
  <si>
    <t>percentil na base Scopus de 87,5 a 99,9</t>
  </si>
  <si>
    <t>percentil na base Scopus de  75,0 a 87,4</t>
  </si>
  <si>
    <t>percentil na base Scopus de  62,5 a 74,9</t>
  </si>
  <si>
    <t>percentil na base Scopus de  50.0 a 62,4</t>
  </si>
  <si>
    <t>percentil na base Scopus de  37,5 a 49,9</t>
  </si>
  <si>
    <t>percentil na base Scopus de  25.0 a 37,4</t>
  </si>
  <si>
    <t>percentil na base Scopus de  12,5 a 24,9</t>
  </si>
  <si>
    <t>percentil na base Scopus de  0,10 a 12,4</t>
  </si>
  <si>
    <r>
      <t xml:space="preserve">número de artigos - </t>
    </r>
    <r>
      <rPr>
        <b/>
        <sz val="9"/>
        <color rgb="FFFF0000"/>
        <rFont val="Calibri"/>
        <family val="2"/>
        <scheme val="minor"/>
      </rPr>
      <t>primeiro</t>
    </r>
    <r>
      <rPr>
        <sz val="9"/>
        <color indexed="8"/>
        <rFont val="Calibri"/>
        <family val="2"/>
        <scheme val="minor"/>
      </rPr>
      <t xml:space="preserve"> autor</t>
    </r>
  </si>
  <si>
    <r>
      <t xml:space="preserve">número de artigos - </t>
    </r>
    <r>
      <rPr>
        <b/>
        <sz val="9"/>
        <color rgb="FFFF0000"/>
        <rFont val="Calibri"/>
        <family val="2"/>
        <scheme val="minor"/>
      </rPr>
      <t>coautor</t>
    </r>
  </si>
  <si>
    <r>
      <t xml:space="preserve">Doutorado: </t>
    </r>
    <r>
      <rPr>
        <sz val="11"/>
        <rFont val="Calibri"/>
        <family val="2"/>
        <scheme val="minor"/>
      </rPr>
      <t xml:space="preserve">concluído ou com matrícula na última fase: </t>
    </r>
    <r>
      <rPr>
        <sz val="11"/>
        <color rgb="FFFF0000"/>
        <rFont val="Calibri"/>
        <family val="2"/>
        <scheme val="minor"/>
      </rPr>
      <t>se em Aquicultura ou áreas afins</t>
    </r>
    <r>
      <rPr>
        <sz val="11"/>
        <color theme="1"/>
        <rFont val="Calibri"/>
        <family val="2"/>
        <scheme val="minor"/>
      </rPr>
      <t>: 25 pontos</t>
    </r>
  </si>
  <si>
    <r>
      <t xml:space="preserve">Doutorado: concluído ou com matrícula na última fase: </t>
    </r>
    <r>
      <rPr>
        <sz val="11"/>
        <color rgb="FFFF0000"/>
        <rFont val="Calibri"/>
        <family val="2"/>
        <scheme val="minor"/>
      </rPr>
      <t>se em outras áreas:</t>
    </r>
    <r>
      <rPr>
        <sz val="11"/>
        <color theme="1"/>
        <rFont val="Calibri"/>
        <family val="2"/>
        <scheme val="minor"/>
      </rPr>
      <t xml:space="preserve"> 10 pontos</t>
    </r>
  </si>
  <si>
    <t>ANEXO VI - PLANILHA DE PONTUAÇÃO DO "CURRICULUM VITAE"</t>
  </si>
  <si>
    <t>EDITAL Nº 04/PPGAQI/2025 - PÓS-DOUTORADO - Ingresso 2025-2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</si>
</sst>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color indexed="8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9"/>
      <color indexed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9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4"/>
      <color indexed="9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0" fillId="4" borderId="2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 wrapText="1"/>
    </xf>
    <xf numFmtId="0" fontId="0" fillId="3" borderId="2" xfId="0" applyFont="1" applyFill="1" applyBorder="1" applyAlignment="1" applyProtection="1">
      <alignment horizontal="center" vertical="center"/>
      <protection locked="0"/>
    </xf>
    <xf numFmtId="0" fontId="0" fillId="5" borderId="7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2" fillId="5" borderId="7" xfId="0" applyFont="1" applyFill="1" applyBorder="1" applyAlignment="1" applyProtection="1">
      <alignment horizontal="right" vertical="center"/>
    </xf>
    <xf numFmtId="0" fontId="0" fillId="4" borderId="3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0" xfId="0" applyFont="1" applyProtection="1"/>
    <xf numFmtId="0" fontId="0" fillId="0" borderId="0" xfId="0" applyFont="1" applyFill="1" applyProtection="1"/>
    <xf numFmtId="0" fontId="0" fillId="0" borderId="0" xfId="0" applyFont="1" applyBorder="1" applyProtection="1"/>
    <xf numFmtId="0" fontId="14" fillId="0" borderId="2" xfId="0" applyFont="1" applyBorder="1" applyAlignment="1" applyProtection="1">
      <alignment horizontal="center" vertical="center" wrapText="1"/>
    </xf>
    <xf numFmtId="0" fontId="14" fillId="0" borderId="5" xfId="0" applyFont="1" applyBorder="1" applyAlignment="1" applyProtection="1">
      <alignment horizontal="center" vertical="center" wrapText="1"/>
    </xf>
    <xf numFmtId="0" fontId="14" fillId="5" borderId="7" xfId="0" applyFont="1" applyFill="1" applyBorder="1" applyAlignment="1" applyProtection="1">
      <alignment horizontal="center" vertical="center"/>
    </xf>
    <xf numFmtId="0" fontId="14" fillId="0" borderId="3" xfId="0" applyFont="1" applyFill="1" applyBorder="1" applyAlignment="1" applyProtection="1">
      <alignment horizontal="center" vertical="center" wrapText="1"/>
    </xf>
    <xf numFmtId="0" fontId="16" fillId="0" borderId="2" xfId="0" applyFont="1" applyBorder="1" applyAlignment="1" applyProtection="1">
      <alignment horizontal="center" vertical="center"/>
    </xf>
    <xf numFmtId="0" fontId="16" fillId="5" borderId="7" xfId="0" applyFont="1" applyFill="1" applyBorder="1" applyAlignment="1" applyProtection="1">
      <alignment horizontal="center" vertical="center"/>
    </xf>
    <xf numFmtId="0" fontId="0" fillId="3" borderId="3" xfId="0" applyFont="1" applyFill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vertical="center" wrapText="1"/>
    </xf>
    <xf numFmtId="0" fontId="0" fillId="0" borderId="6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Protection="1"/>
    <xf numFmtId="0" fontId="0" fillId="3" borderId="1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</xf>
    <xf numFmtId="0" fontId="15" fillId="2" borderId="7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/>
    </xf>
    <xf numFmtId="0" fontId="7" fillId="2" borderId="1" xfId="0" applyFont="1" applyFill="1" applyBorder="1" applyAlignment="1" applyProtection="1">
      <alignment vertical="center"/>
    </xf>
    <xf numFmtId="0" fontId="0" fillId="0" borderId="2" xfId="0" applyFont="1" applyBorder="1" applyAlignment="1" applyProtection="1">
      <alignment wrapText="1"/>
    </xf>
    <xf numFmtId="0" fontId="0" fillId="0" borderId="0" xfId="0" quotePrefix="1" applyFont="1" applyFill="1" applyProtection="1"/>
    <xf numFmtId="0" fontId="18" fillId="0" borderId="0" xfId="0" applyFont="1" applyFill="1" applyProtection="1"/>
    <xf numFmtId="0" fontId="0" fillId="0" borderId="2" xfId="0" applyFont="1" applyFill="1" applyBorder="1" applyAlignment="1" applyProtection="1">
      <alignment horizontal="center" vertical="center"/>
    </xf>
    <xf numFmtId="0" fontId="16" fillId="0" borderId="2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left" vertical="center" wrapText="1"/>
    </xf>
    <xf numFmtId="0" fontId="0" fillId="0" borderId="3" xfId="0" applyFont="1" applyFill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 wrapText="1"/>
    </xf>
    <xf numFmtId="0" fontId="0" fillId="3" borderId="11" xfId="0" applyFont="1" applyFill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0" fillId="4" borderId="1" xfId="0" applyFont="1" applyFill="1" applyBorder="1" applyAlignment="1" applyProtection="1">
      <alignment horizontal="center" vertical="center"/>
    </xf>
    <xf numFmtId="0" fontId="14" fillId="0" borderId="3" xfId="0" applyFont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center" vertical="center" wrapText="1"/>
    </xf>
    <xf numFmtId="0" fontId="17" fillId="0" borderId="2" xfId="0" quotePrefix="1" applyFont="1" applyFill="1" applyBorder="1" applyAlignment="1" applyProtection="1">
      <alignment horizontal="right" vertical="center"/>
    </xf>
    <xf numFmtId="0" fontId="0" fillId="0" borderId="2" xfId="0" applyFont="1" applyFill="1" applyBorder="1" applyAlignment="1" applyProtection="1">
      <alignment vertical="center" wrapText="1"/>
    </xf>
    <xf numFmtId="11" fontId="18" fillId="0" borderId="8" xfId="0" applyNumberFormat="1" applyFont="1" applyBorder="1" applyAlignment="1" applyProtection="1">
      <alignment vertical="top" wrapText="1"/>
    </xf>
    <xf numFmtId="0" fontId="0" fillId="5" borderId="10" xfId="0" applyFont="1" applyFill="1" applyBorder="1" applyAlignment="1" applyProtection="1">
      <alignment vertical="center" wrapText="1"/>
    </xf>
    <xf numFmtId="0" fontId="0" fillId="5" borderId="14" xfId="0" applyFont="1" applyFill="1" applyBorder="1" applyAlignment="1" applyProtection="1">
      <alignment vertical="center" wrapText="1"/>
    </xf>
    <xf numFmtId="0" fontId="16" fillId="5" borderId="0" xfId="0" applyFont="1" applyFill="1" applyBorder="1" applyAlignment="1" applyProtection="1">
      <alignment horizontal="center" vertical="center"/>
    </xf>
    <xf numFmtId="0" fontId="14" fillId="5" borderId="0" xfId="0" applyFont="1" applyFill="1" applyBorder="1" applyAlignment="1" applyProtection="1">
      <alignment horizontal="center" vertical="center"/>
    </xf>
    <xf numFmtId="0" fontId="0" fillId="5" borderId="0" xfId="0" applyFont="1" applyFill="1" applyBorder="1" applyAlignment="1" applyProtection="1">
      <alignment horizontal="center" vertical="center"/>
    </xf>
    <xf numFmtId="0" fontId="2" fillId="5" borderId="0" xfId="0" applyFont="1" applyFill="1" applyBorder="1" applyAlignment="1" applyProtection="1">
      <alignment horizontal="right" vertical="center"/>
    </xf>
    <xf numFmtId="0" fontId="14" fillId="0" borderId="2" xfId="0" applyFont="1" applyFill="1" applyBorder="1" applyAlignment="1" applyProtection="1">
      <alignment horizontal="center" vertical="center" wrapText="1"/>
    </xf>
    <xf numFmtId="0" fontId="0" fillId="6" borderId="2" xfId="0" applyFont="1" applyFill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5" xfId="0" applyFont="1" applyBorder="1" applyAlignment="1" applyProtection="1">
      <alignment horizontal="center" vertical="center"/>
    </xf>
    <xf numFmtId="0" fontId="3" fillId="4" borderId="4" xfId="0" applyFont="1" applyFill="1" applyBorder="1" applyAlignment="1" applyProtection="1">
      <alignment vertical="center" wrapText="1"/>
    </xf>
    <xf numFmtId="0" fontId="2" fillId="4" borderId="16" xfId="0" applyFont="1" applyFill="1" applyBorder="1" applyAlignment="1" applyProtection="1">
      <alignment horizontal="center" vertical="center"/>
    </xf>
    <xf numFmtId="0" fontId="3" fillId="4" borderId="16" xfId="0" applyFont="1" applyFill="1" applyBorder="1" applyAlignment="1" applyProtection="1">
      <alignment horizontal="center" vertical="center"/>
    </xf>
    <xf numFmtId="0" fontId="6" fillId="4" borderId="16" xfId="0" applyFont="1" applyFill="1" applyBorder="1" applyAlignment="1" applyProtection="1">
      <alignment horizontal="center" vertical="center"/>
    </xf>
    <xf numFmtId="0" fontId="6" fillId="4" borderId="16" xfId="0" applyFont="1" applyFill="1" applyBorder="1" applyAlignment="1" applyProtection="1">
      <alignment horizontal="right" vertical="center"/>
    </xf>
    <xf numFmtId="0" fontId="0" fillId="0" borderId="16" xfId="0" applyFont="1" applyBorder="1" applyAlignment="1" applyProtection="1">
      <alignment horizontal="center" vertical="center"/>
    </xf>
    <xf numFmtId="0" fontId="0" fillId="5" borderId="4" xfId="0" applyFont="1" applyFill="1" applyBorder="1" applyAlignment="1" applyProtection="1">
      <alignment vertical="center" wrapText="1"/>
    </xf>
    <xf numFmtId="0" fontId="16" fillId="5" borderId="16" xfId="0" applyFont="1" applyFill="1" applyBorder="1" applyAlignment="1" applyProtection="1">
      <alignment horizontal="center" vertical="center"/>
    </xf>
    <xf numFmtId="0" fontId="14" fillId="5" borderId="16" xfId="0" applyFont="1" applyFill="1" applyBorder="1" applyAlignment="1" applyProtection="1">
      <alignment horizontal="center" vertical="center"/>
    </xf>
    <xf numFmtId="0" fontId="0" fillId="5" borderId="16" xfId="0" applyFont="1" applyFill="1" applyBorder="1" applyAlignment="1" applyProtection="1">
      <alignment horizontal="center" vertical="center"/>
    </xf>
    <xf numFmtId="0" fontId="2" fillId="5" borderId="16" xfId="0" applyFont="1" applyFill="1" applyBorder="1" applyAlignment="1" applyProtection="1">
      <alignment horizontal="right" vertical="center"/>
    </xf>
    <xf numFmtId="0" fontId="7" fillId="2" borderId="2" xfId="0" applyFont="1" applyFill="1" applyBorder="1" applyAlignment="1" applyProtection="1">
      <alignment horizontal="center" vertical="center"/>
    </xf>
    <xf numFmtId="0" fontId="15" fillId="2" borderId="2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/>
    </xf>
    <xf numFmtId="0" fontId="7" fillId="2" borderId="2" xfId="0" applyFont="1" applyFill="1" applyBorder="1" applyAlignment="1" applyProtection="1"/>
    <xf numFmtId="0" fontId="17" fillId="0" borderId="3" xfId="0" quotePrefix="1" applyFont="1" applyFill="1" applyBorder="1" applyAlignment="1" applyProtection="1">
      <alignment horizontal="right" vertical="center"/>
    </xf>
    <xf numFmtId="2" fontId="17" fillId="0" borderId="3" xfId="0" applyNumberFormat="1" applyFont="1" applyFill="1" applyBorder="1" applyAlignment="1" applyProtection="1">
      <alignment vertical="center"/>
    </xf>
    <xf numFmtId="0" fontId="17" fillId="0" borderId="3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vertical="center" wrapText="1"/>
    </xf>
    <xf numFmtId="0" fontId="4" fillId="2" borderId="18" xfId="0" applyFont="1" applyFill="1" applyBorder="1" applyAlignment="1" applyProtection="1">
      <alignment horizontal="center" vertical="center"/>
    </xf>
    <xf numFmtId="0" fontId="20" fillId="2" borderId="19" xfId="0" applyFont="1" applyFill="1" applyBorder="1" applyAlignment="1" applyProtection="1">
      <alignment vertical="center"/>
    </xf>
    <xf numFmtId="0" fontId="4" fillId="2" borderId="16" xfId="0" applyFont="1" applyFill="1" applyBorder="1" applyAlignment="1" applyProtection="1">
      <alignment horizontal="center" vertical="center" wrapText="1"/>
    </xf>
    <xf numFmtId="0" fontId="4" fillId="2" borderId="19" xfId="0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</xf>
    <xf numFmtId="0" fontId="4" fillId="2" borderId="20" xfId="0" applyFont="1" applyFill="1" applyBorder="1" applyAlignment="1" applyProtection="1">
      <alignment horizontal="right" vertical="center"/>
    </xf>
    <xf numFmtId="0" fontId="2" fillId="4" borderId="4" xfId="0" applyFont="1" applyFill="1" applyBorder="1" applyAlignment="1" applyProtection="1">
      <alignment vertical="center" wrapText="1"/>
    </xf>
    <xf numFmtId="0" fontId="13" fillId="4" borderId="16" xfId="0" applyFont="1" applyFill="1" applyBorder="1" applyAlignment="1" applyProtection="1">
      <alignment horizontal="center" vertical="center"/>
    </xf>
    <xf numFmtId="0" fontId="21" fillId="2" borderId="1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center" vertical="center"/>
    </xf>
    <xf numFmtId="0" fontId="2" fillId="8" borderId="12" xfId="0" applyFont="1" applyFill="1" applyBorder="1" applyAlignment="1" applyProtection="1">
      <alignment horizontal="right" vertical="center"/>
    </xf>
    <xf numFmtId="0" fontId="3" fillId="4" borderId="2" xfId="0" applyFont="1" applyFill="1" applyBorder="1" applyAlignment="1" applyProtection="1"/>
    <xf numFmtId="0" fontId="2" fillId="5" borderId="2" xfId="0" applyFont="1" applyFill="1" applyBorder="1" applyAlignment="1" applyProtection="1">
      <alignment horizontal="right" vertical="center"/>
    </xf>
    <xf numFmtId="0" fontId="2" fillId="4" borderId="2" xfId="0" applyFont="1" applyFill="1" applyBorder="1" applyAlignment="1" applyProtection="1"/>
    <xf numFmtId="0" fontId="0" fillId="0" borderId="7" xfId="0" applyFont="1" applyBorder="1" applyAlignment="1" applyProtection="1">
      <alignment horizontal="center" vertical="center"/>
    </xf>
    <xf numFmtId="0" fontId="20" fillId="2" borderId="2" xfId="0" applyFont="1" applyFill="1" applyBorder="1" applyAlignment="1" applyProtection="1">
      <alignment vertical="center"/>
    </xf>
    <xf numFmtId="0" fontId="8" fillId="2" borderId="2" xfId="0" applyFont="1" applyFill="1" applyBorder="1" applyAlignment="1" applyProtection="1">
      <alignment vertical="center"/>
    </xf>
    <xf numFmtId="2" fontId="0" fillId="0" borderId="2" xfId="0" applyNumberFormat="1" applyFont="1" applyBorder="1" applyAlignment="1" applyProtection="1">
      <alignment horizontal="right" vertical="center"/>
    </xf>
    <xf numFmtId="0" fontId="14" fillId="0" borderId="2" xfId="0" applyFont="1" applyBorder="1" applyAlignment="1">
      <alignment horizontal="center" vertical="center" wrapText="1"/>
    </xf>
    <xf numFmtId="2" fontId="0" fillId="0" borderId="2" xfId="0" applyNumberFormat="1" applyFont="1" applyBorder="1" applyAlignment="1" applyProtection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13" xfId="0" applyNumberFormat="1" applyFont="1" applyBorder="1" applyAlignment="1" applyProtection="1">
      <alignment horizontal="right" vertical="center"/>
    </xf>
    <xf numFmtId="2" fontId="0" fillId="0" borderId="17" xfId="0" applyNumberFormat="1" applyBorder="1" applyAlignment="1">
      <alignment horizontal="right" vertical="center"/>
    </xf>
    <xf numFmtId="2" fontId="0" fillId="0" borderId="9" xfId="0" applyNumberFormat="1" applyBorder="1" applyAlignment="1">
      <alignment horizontal="right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4" borderId="3" xfId="0" applyFont="1" applyFill="1" applyBorder="1" applyAlignment="1" applyProtection="1">
      <alignment horizontal="center" vertical="center"/>
    </xf>
    <xf numFmtId="0" fontId="0" fillId="4" borderId="11" xfId="0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164" fontId="0" fillId="0" borderId="2" xfId="0" applyNumberFormat="1" applyFont="1" applyBorder="1" applyAlignment="1" applyProtection="1">
      <alignment horizontal="center" vertical="center"/>
    </xf>
    <xf numFmtId="2" fontId="0" fillId="4" borderId="2" xfId="0" applyNumberFormat="1" applyFont="1" applyFill="1" applyBorder="1" applyAlignment="1" applyProtection="1">
      <alignment horizontal="center" vertical="center"/>
    </xf>
    <xf numFmtId="0" fontId="11" fillId="7" borderId="2" xfId="0" applyFont="1" applyFill="1" applyBorder="1" applyAlignment="1">
      <alignment horizontal="left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16" fillId="0" borderId="3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3" xfId="0" applyNumberFormat="1" applyFont="1" applyBorder="1" applyAlignment="1" applyProtection="1">
      <alignment horizontal="center" vertical="center"/>
    </xf>
    <xf numFmtId="164" fontId="0" fillId="0" borderId="1" xfId="0" applyNumberFormat="1" applyFont="1" applyBorder="1" applyAlignment="1" applyProtection="1">
      <alignment horizontal="center" vertical="center"/>
    </xf>
    <xf numFmtId="2" fontId="0" fillId="4" borderId="3" xfId="0" applyNumberFormat="1" applyFont="1" applyFill="1" applyBorder="1" applyAlignment="1" applyProtection="1">
      <alignment horizontal="center" vertical="center"/>
    </xf>
    <xf numFmtId="2" fontId="0" fillId="4" borderId="1" xfId="0" applyNumberFormat="1" applyFont="1" applyFill="1" applyBorder="1" applyAlignment="1" applyProtection="1">
      <alignment horizontal="center" vertical="center"/>
    </xf>
    <xf numFmtId="0" fontId="0" fillId="4" borderId="1" xfId="0" applyFont="1" applyFill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 wrapText="1"/>
    </xf>
    <xf numFmtId="0" fontId="16" fillId="0" borderId="11" xfId="0" applyFont="1" applyBorder="1" applyAlignment="1" applyProtection="1">
      <alignment horizontal="center" vertical="center"/>
    </xf>
    <xf numFmtId="0" fontId="17" fillId="0" borderId="0" xfId="0" applyFont="1" applyAlignment="1">
      <alignment horizontal="center"/>
    </xf>
    <xf numFmtId="0" fontId="17" fillId="0" borderId="0" xfId="0" applyFont="1" applyFill="1" applyAlignment="1" applyProtection="1">
      <alignment horizontal="center"/>
    </xf>
    <xf numFmtId="0" fontId="17" fillId="6" borderId="2" xfId="0" applyFont="1" applyFill="1" applyBorder="1" applyAlignment="1" applyProtection="1">
      <alignment horizontal="center" vertical="center"/>
      <protection locked="0"/>
    </xf>
    <xf numFmtId="0" fontId="19" fillId="7" borderId="0" xfId="0" applyFont="1" applyFill="1" applyBorder="1" applyAlignment="1" applyProtection="1">
      <alignment horizontal="center" vertical="center" wrapText="1"/>
    </xf>
    <xf numFmtId="0" fontId="16" fillId="0" borderId="2" xfId="0" applyFont="1" applyFill="1" applyBorder="1" applyAlignment="1" applyProtection="1">
      <alignment horizontal="center" vertical="center"/>
    </xf>
    <xf numFmtId="0" fontId="11" fillId="7" borderId="4" xfId="0" applyFont="1" applyFill="1" applyBorder="1" applyAlignment="1" applyProtection="1">
      <alignment horizontal="left" vertical="center" wrapText="1"/>
    </xf>
    <xf numFmtId="0" fontId="11" fillId="7" borderId="16" xfId="0" applyFont="1" applyFill="1" applyBorder="1" applyAlignment="1" applyProtection="1">
      <alignment horizontal="left" vertical="center" wrapText="1"/>
    </xf>
    <xf numFmtId="0" fontId="11" fillId="7" borderId="5" xfId="0" applyFont="1" applyFill="1" applyBorder="1" applyAlignment="1" applyProtection="1">
      <alignment horizontal="left" vertical="center" wrapText="1"/>
    </xf>
    <xf numFmtId="0" fontId="17" fillId="6" borderId="2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center" vertical="center" wrapText="1"/>
    </xf>
    <xf numFmtId="0" fontId="17" fillId="7" borderId="0" xfId="0" applyFont="1" applyFill="1" applyBorder="1" applyAlignment="1" applyProtection="1">
      <alignment horizontal="center" vertical="center"/>
    </xf>
    <xf numFmtId="0" fontId="16" fillId="0" borderId="3" xfId="0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8" borderId="4" xfId="0" applyFont="1" applyFill="1" applyBorder="1" applyAlignment="1" applyProtection="1">
      <alignment horizontal="right" vertical="center" wrapText="1"/>
    </xf>
    <xf numFmtId="0" fontId="0" fillId="0" borderId="16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3" xfId="0" applyFont="1" applyBorder="1" applyAlignment="1" applyProtection="1">
      <alignment horizontal="right" vertical="center"/>
    </xf>
    <xf numFmtId="0" fontId="0" fillId="0" borderId="1" xfId="0" applyBorder="1" applyAlignment="1">
      <alignment horizontal="right" vertical="center"/>
    </xf>
  </cellXfs>
  <cellStyles count="1">
    <cellStyle name="Normal" xfId="0" builtinId="0"/>
  </cellStyles>
  <dxfs count="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1"/>
  <dimension ref="B1:P86"/>
  <sheetViews>
    <sheetView showGridLines="0" tabSelected="1" zoomScale="80" zoomScaleNormal="80" workbookViewId="0">
      <selection activeCell="D6" sqref="D6:I6"/>
    </sheetView>
  </sheetViews>
  <sheetFormatPr defaultColWidth="8.7109375" defaultRowHeight="15" x14ac:dyDescent="0.25"/>
  <cols>
    <col min="1" max="1" width="0.42578125" style="13" customWidth="1"/>
    <col min="2" max="2" width="7.5703125" style="23" customWidth="1"/>
    <col min="3" max="3" width="54.5703125" style="11" customWidth="1"/>
    <col min="4" max="4" width="10.7109375" style="11" customWidth="1"/>
    <col min="5" max="5" width="18.7109375" style="11" customWidth="1"/>
    <col min="6" max="6" width="8.7109375" style="11"/>
    <col min="7" max="7" width="6.140625" style="11" customWidth="1"/>
    <col min="8" max="8" width="7.28515625" style="11" customWidth="1"/>
    <col min="9" max="9" width="10.28515625" style="11" customWidth="1"/>
    <col min="10" max="16" width="8.7109375" style="27"/>
    <col min="17" max="16384" width="8.7109375" style="13"/>
  </cols>
  <sheetData>
    <row r="1" spans="2:16" ht="15.6" customHeight="1" x14ac:dyDescent="0.3">
      <c r="C1" s="129" t="s">
        <v>37</v>
      </c>
      <c r="D1" s="129"/>
      <c r="E1" s="129"/>
      <c r="F1" s="129"/>
      <c r="G1" s="129"/>
      <c r="H1" s="129"/>
      <c r="I1" s="129"/>
    </row>
    <row r="2" spans="2:16" ht="17.25" x14ac:dyDescent="0.3">
      <c r="C2" s="130" t="s">
        <v>90</v>
      </c>
      <c r="D2" s="130"/>
      <c r="E2" s="130"/>
      <c r="F2" s="130"/>
      <c r="G2" s="130"/>
      <c r="H2" s="130"/>
      <c r="I2" s="130"/>
    </row>
    <row r="3" spans="2:16" s="27" customFormat="1" ht="17.25" x14ac:dyDescent="0.3">
      <c r="B3" s="26"/>
      <c r="C3" s="130" t="s">
        <v>89</v>
      </c>
      <c r="D3" s="130"/>
      <c r="E3" s="130"/>
      <c r="F3" s="130"/>
      <c r="G3" s="130"/>
      <c r="H3" s="130"/>
      <c r="I3" s="130"/>
    </row>
    <row r="4" spans="2:16" s="27" customFormat="1" ht="30" customHeight="1" x14ac:dyDescent="0.25">
      <c r="B4" s="26"/>
      <c r="C4" s="142" t="s">
        <v>28</v>
      </c>
      <c r="D4" s="142"/>
      <c r="E4" s="142"/>
      <c r="F4" s="142"/>
      <c r="G4" s="142"/>
      <c r="H4" s="142"/>
      <c r="I4" s="142"/>
    </row>
    <row r="5" spans="2:16" s="27" customFormat="1" ht="19.899999999999999" customHeight="1" x14ac:dyDescent="0.25">
      <c r="B5" s="26"/>
      <c r="C5" s="132" t="s">
        <v>33</v>
      </c>
      <c r="D5" s="132"/>
      <c r="E5" s="132"/>
      <c r="F5" s="132"/>
      <c r="G5" s="132"/>
      <c r="H5" s="132"/>
      <c r="I5" s="132"/>
    </row>
    <row r="6" spans="2:16" ht="19.899999999999999" customHeight="1" x14ac:dyDescent="0.25">
      <c r="C6" s="49" t="s">
        <v>26</v>
      </c>
      <c r="D6" s="137"/>
      <c r="E6" s="137"/>
      <c r="F6" s="137"/>
      <c r="G6" s="137"/>
      <c r="H6" s="137"/>
      <c r="I6" s="137"/>
    </row>
    <row r="7" spans="2:16" ht="19.899999999999999" customHeight="1" x14ac:dyDescent="0.25">
      <c r="C7" s="49" t="s">
        <v>30</v>
      </c>
      <c r="D7" s="131"/>
      <c r="E7" s="131"/>
      <c r="F7" s="131"/>
      <c r="G7" s="131"/>
      <c r="H7" s="131"/>
      <c r="I7" s="131"/>
    </row>
    <row r="8" spans="2:16" s="27" customFormat="1" ht="19.899999999999999" customHeight="1" x14ac:dyDescent="0.25">
      <c r="B8" s="26"/>
      <c r="C8" s="78" t="s">
        <v>40</v>
      </c>
      <c r="D8" s="79">
        <f>SUM(I20,I44,I73)</f>
        <v>0</v>
      </c>
      <c r="E8" s="80"/>
      <c r="F8" s="80"/>
      <c r="G8" s="80"/>
      <c r="H8" s="80"/>
      <c r="I8" s="80"/>
    </row>
    <row r="9" spans="2:16" s="11" customFormat="1" ht="30" x14ac:dyDescent="0.25">
      <c r="B9" s="83" t="s">
        <v>29</v>
      </c>
      <c r="C9" s="84" t="s">
        <v>17</v>
      </c>
      <c r="D9" s="85" t="s">
        <v>0</v>
      </c>
      <c r="E9" s="86" t="s">
        <v>27</v>
      </c>
      <c r="F9" s="87" t="s">
        <v>31</v>
      </c>
      <c r="G9" s="86" t="s">
        <v>1</v>
      </c>
      <c r="H9" s="86" t="s">
        <v>2</v>
      </c>
      <c r="I9" s="88" t="s">
        <v>3</v>
      </c>
      <c r="J9" s="12"/>
      <c r="K9" s="12"/>
      <c r="L9" s="12"/>
      <c r="M9" s="12"/>
      <c r="N9" s="12"/>
      <c r="O9" s="12"/>
      <c r="P9" s="12"/>
    </row>
    <row r="10" spans="2:16" s="11" customFormat="1" ht="28.15" customHeight="1" x14ac:dyDescent="0.25">
      <c r="B10" s="81">
        <v>1</v>
      </c>
      <c r="C10" s="82" t="s">
        <v>87</v>
      </c>
      <c r="D10" s="143">
        <v>25</v>
      </c>
      <c r="E10" s="48" t="s">
        <v>47</v>
      </c>
      <c r="F10" s="45"/>
      <c r="G10" s="46">
        <v>25</v>
      </c>
      <c r="H10" s="44">
        <f>F10*G10</f>
        <v>0</v>
      </c>
      <c r="I10" s="61">
        <f>F10*G10</f>
        <v>0</v>
      </c>
      <c r="J10" s="12"/>
      <c r="K10" s="12"/>
      <c r="L10" s="12"/>
      <c r="M10" s="12"/>
      <c r="N10" s="12"/>
      <c r="O10" s="12"/>
      <c r="P10" s="12"/>
    </row>
    <row r="11" spans="2:16" s="11" customFormat="1" ht="28.15" customHeight="1" x14ac:dyDescent="0.25">
      <c r="B11" s="36">
        <v>2</v>
      </c>
      <c r="C11" s="50" t="s">
        <v>88</v>
      </c>
      <c r="D11" s="144"/>
      <c r="E11" s="14" t="s">
        <v>47</v>
      </c>
      <c r="F11" s="7"/>
      <c r="G11" s="1">
        <v>10</v>
      </c>
      <c r="H11" s="60">
        <f>F11*G11</f>
        <v>0</v>
      </c>
      <c r="I11" s="61">
        <f>F11*G11</f>
        <v>0</v>
      </c>
      <c r="J11" s="12"/>
      <c r="K11" s="12"/>
      <c r="L11" s="12"/>
      <c r="M11" s="12"/>
      <c r="N11" s="12"/>
      <c r="O11" s="12"/>
      <c r="P11" s="12"/>
    </row>
    <row r="12" spans="2:16" s="11" customFormat="1" ht="19.899999999999999" customHeight="1" x14ac:dyDescent="0.25">
      <c r="B12" s="92"/>
      <c r="C12" s="145" t="s">
        <v>47</v>
      </c>
      <c r="D12" s="146"/>
      <c r="E12" s="146"/>
      <c r="F12" s="146"/>
      <c r="G12" s="146"/>
      <c r="H12" s="147"/>
      <c r="I12" s="93">
        <f>IF(SUM(I11,I10)&gt;=D10,D10,SUM(I11,I10))</f>
        <v>0</v>
      </c>
      <c r="J12" s="12"/>
      <c r="K12" s="12"/>
      <c r="L12" s="12"/>
      <c r="M12" s="12"/>
      <c r="N12" s="12"/>
      <c r="O12" s="12"/>
      <c r="P12" s="12"/>
    </row>
    <row r="13" spans="2:16" s="11" customFormat="1" ht="19.899999999999999" customHeight="1" x14ac:dyDescent="0.25">
      <c r="B13" s="60">
        <v>3</v>
      </c>
      <c r="C13" s="4" t="s">
        <v>74</v>
      </c>
      <c r="D13" s="18">
        <v>10</v>
      </c>
      <c r="E13" s="14" t="s">
        <v>4</v>
      </c>
      <c r="F13" s="7"/>
      <c r="G13" s="1">
        <v>2</v>
      </c>
      <c r="H13" s="60">
        <f>F13*G13</f>
        <v>0</v>
      </c>
      <c r="I13" s="61">
        <f t="shared" ref="I13:I14" si="0">IF(H13&gt;=D13,D13,H13)</f>
        <v>0</v>
      </c>
      <c r="J13" s="12"/>
      <c r="K13" s="12"/>
      <c r="L13" s="12"/>
      <c r="M13" s="12"/>
      <c r="N13" s="12"/>
      <c r="O13" s="12"/>
      <c r="P13" s="12"/>
    </row>
    <row r="14" spans="2:16" s="11" customFormat="1" ht="13.9" customHeight="1" x14ac:dyDescent="0.25">
      <c r="B14" s="108">
        <v>4</v>
      </c>
      <c r="C14" s="22" t="s">
        <v>57</v>
      </c>
      <c r="D14" s="118">
        <v>10</v>
      </c>
      <c r="E14" s="140" t="s">
        <v>34</v>
      </c>
      <c r="F14" s="138"/>
      <c r="G14" s="110">
        <v>2</v>
      </c>
      <c r="H14" s="108">
        <f t="shared" ref="H14:H37" si="1">F14*G14</f>
        <v>0</v>
      </c>
      <c r="I14" s="148">
        <f t="shared" si="0"/>
        <v>0</v>
      </c>
      <c r="J14" s="12"/>
      <c r="K14" s="35"/>
      <c r="L14" s="12"/>
      <c r="M14" s="12"/>
      <c r="N14" s="12"/>
      <c r="O14" s="12"/>
      <c r="P14" s="12"/>
    </row>
    <row r="15" spans="2:16" s="11" customFormat="1" ht="13.9" customHeight="1" x14ac:dyDescent="0.25">
      <c r="B15" s="112"/>
      <c r="C15" s="51" t="s">
        <v>32</v>
      </c>
      <c r="D15" s="119"/>
      <c r="E15" s="141"/>
      <c r="F15" s="139"/>
      <c r="G15" s="126"/>
      <c r="H15" s="112"/>
      <c r="I15" s="149"/>
      <c r="J15" s="12"/>
      <c r="K15" s="12"/>
      <c r="L15" s="12"/>
      <c r="M15" s="12"/>
      <c r="N15" s="12"/>
      <c r="O15" s="12"/>
      <c r="P15" s="12"/>
    </row>
    <row r="16" spans="2:16" s="11" customFormat="1" ht="19.899999999999999" customHeight="1" x14ac:dyDescent="0.25">
      <c r="B16" s="2">
        <v>5</v>
      </c>
      <c r="C16" s="21" t="s">
        <v>58</v>
      </c>
      <c r="D16" s="2">
        <v>5</v>
      </c>
      <c r="E16" s="15" t="s">
        <v>20</v>
      </c>
      <c r="F16" s="7"/>
      <c r="G16" s="1">
        <v>1</v>
      </c>
      <c r="H16" s="2">
        <f t="shared" si="1"/>
        <v>0</v>
      </c>
      <c r="I16" s="43">
        <f t="shared" ref="I16:I19" si="2">IF(H16&gt;=D16,D16,H16)</f>
        <v>0</v>
      </c>
      <c r="J16" s="12"/>
      <c r="K16" s="12"/>
      <c r="L16" s="12"/>
      <c r="M16" s="12"/>
      <c r="N16" s="12"/>
      <c r="O16" s="12"/>
      <c r="P16" s="12"/>
    </row>
    <row r="17" spans="2:16" s="11" customFormat="1" ht="28.15" customHeight="1" x14ac:dyDescent="0.25">
      <c r="B17" s="2">
        <v>6</v>
      </c>
      <c r="C17" s="21" t="s">
        <v>48</v>
      </c>
      <c r="D17" s="2">
        <v>10</v>
      </c>
      <c r="E17" s="15" t="s">
        <v>19</v>
      </c>
      <c r="F17" s="7"/>
      <c r="G17" s="1">
        <v>2</v>
      </c>
      <c r="H17" s="2">
        <f t="shared" si="1"/>
        <v>0</v>
      </c>
      <c r="I17" s="43">
        <f t="shared" si="2"/>
        <v>0</v>
      </c>
      <c r="J17" s="12"/>
      <c r="K17" s="12"/>
      <c r="L17" s="12"/>
      <c r="M17" s="12"/>
      <c r="N17" s="12"/>
      <c r="O17" s="12"/>
      <c r="P17" s="12"/>
    </row>
    <row r="18" spans="2:16" s="11" customFormat="1" ht="28.15" customHeight="1" x14ac:dyDescent="0.25">
      <c r="B18" s="2">
        <v>7</v>
      </c>
      <c r="C18" s="21" t="s">
        <v>49</v>
      </c>
      <c r="D18" s="2">
        <v>20</v>
      </c>
      <c r="E18" s="15" t="s">
        <v>19</v>
      </c>
      <c r="F18" s="7"/>
      <c r="G18" s="1">
        <v>4</v>
      </c>
      <c r="H18" s="2">
        <f t="shared" si="1"/>
        <v>0</v>
      </c>
      <c r="I18" s="43">
        <f t="shared" si="2"/>
        <v>0</v>
      </c>
      <c r="J18" s="12"/>
      <c r="K18" s="12"/>
      <c r="L18" s="12"/>
      <c r="M18" s="12"/>
      <c r="N18" s="12"/>
      <c r="O18" s="12"/>
      <c r="P18" s="12"/>
    </row>
    <row r="19" spans="2:16" s="11" customFormat="1" ht="70.150000000000006" customHeight="1" x14ac:dyDescent="0.25">
      <c r="B19" s="2">
        <v>8</v>
      </c>
      <c r="C19" s="21" t="s">
        <v>59</v>
      </c>
      <c r="D19" s="2">
        <v>25</v>
      </c>
      <c r="E19" s="14" t="s">
        <v>18</v>
      </c>
      <c r="F19" s="7"/>
      <c r="G19" s="1">
        <v>5</v>
      </c>
      <c r="H19" s="2">
        <f t="shared" si="1"/>
        <v>0</v>
      </c>
      <c r="I19" s="43">
        <f t="shared" si="2"/>
        <v>0</v>
      </c>
      <c r="J19" s="12"/>
      <c r="K19" s="12"/>
      <c r="L19" s="12"/>
      <c r="M19" s="12"/>
      <c r="N19" s="12"/>
      <c r="O19" s="12"/>
      <c r="P19" s="12"/>
    </row>
    <row r="20" spans="2:16" s="11" customFormat="1" ht="19.899999999999999" customHeight="1" x14ac:dyDescent="0.25">
      <c r="B20" s="24"/>
      <c r="C20" s="89"/>
      <c r="D20" s="64"/>
      <c r="E20" s="90"/>
      <c r="F20" s="64"/>
      <c r="G20" s="64"/>
      <c r="H20" s="67" t="s">
        <v>7</v>
      </c>
      <c r="I20" s="96">
        <f>SUM(I12:I19)</f>
        <v>0</v>
      </c>
      <c r="J20" s="12"/>
      <c r="K20" s="12"/>
      <c r="L20" s="12"/>
      <c r="M20" s="12"/>
      <c r="N20" s="12"/>
      <c r="O20" s="12"/>
      <c r="P20" s="12"/>
    </row>
    <row r="21" spans="2:16" s="11" customFormat="1" ht="19.899999999999999" customHeight="1" x14ac:dyDescent="0.25">
      <c r="B21" s="24"/>
      <c r="C21" s="91" t="s">
        <v>22</v>
      </c>
      <c r="D21" s="29"/>
      <c r="E21" s="30"/>
      <c r="F21" s="29"/>
      <c r="G21" s="29"/>
      <c r="H21" s="31"/>
      <c r="I21" s="32"/>
      <c r="J21" s="12"/>
      <c r="K21" s="12"/>
      <c r="L21" s="12"/>
      <c r="M21" s="12"/>
      <c r="N21" s="12"/>
      <c r="O21" s="12"/>
      <c r="P21" s="12"/>
    </row>
    <row r="22" spans="2:16" s="11" customFormat="1" ht="28.15" customHeight="1" x14ac:dyDescent="0.25">
      <c r="B22" s="2">
        <v>9</v>
      </c>
      <c r="C22" s="4" t="s">
        <v>45</v>
      </c>
      <c r="D22" s="2">
        <v>5</v>
      </c>
      <c r="E22" s="14" t="s">
        <v>4</v>
      </c>
      <c r="F22" s="5"/>
      <c r="G22" s="1">
        <v>1</v>
      </c>
      <c r="H22" s="2">
        <f t="shared" si="1"/>
        <v>0</v>
      </c>
      <c r="I22" s="43">
        <f t="shared" ref="I22:I39" si="3">IF(H22&gt;=D22,D22,H22)</f>
        <v>0</v>
      </c>
      <c r="J22" s="12"/>
      <c r="K22" s="12"/>
      <c r="L22" s="12"/>
      <c r="M22" s="12"/>
      <c r="N22" s="12"/>
      <c r="O22" s="12"/>
      <c r="P22" s="12"/>
    </row>
    <row r="23" spans="2:16" s="11" customFormat="1" ht="42" customHeight="1" x14ac:dyDescent="0.25">
      <c r="B23" s="2">
        <v>10</v>
      </c>
      <c r="C23" s="4" t="s">
        <v>60</v>
      </c>
      <c r="D23" s="133">
        <v>15</v>
      </c>
      <c r="E23" s="14" t="s">
        <v>4</v>
      </c>
      <c r="F23" s="5"/>
      <c r="G23" s="1">
        <v>3</v>
      </c>
      <c r="H23" s="2">
        <f>F23*G23</f>
        <v>0</v>
      </c>
      <c r="I23" s="43">
        <f>F23*G23</f>
        <v>0</v>
      </c>
      <c r="J23" s="12"/>
      <c r="K23" s="12"/>
      <c r="L23" s="12"/>
      <c r="M23" s="12"/>
      <c r="N23" s="12"/>
      <c r="O23" s="12"/>
      <c r="P23" s="12"/>
    </row>
    <row r="24" spans="2:16" s="11" customFormat="1" ht="42" customHeight="1" x14ac:dyDescent="0.25">
      <c r="B24" s="2">
        <v>11</v>
      </c>
      <c r="C24" s="4" t="s">
        <v>50</v>
      </c>
      <c r="D24" s="133"/>
      <c r="E24" s="14" t="s">
        <v>4</v>
      </c>
      <c r="F24" s="5"/>
      <c r="G24" s="1">
        <v>1</v>
      </c>
      <c r="H24" s="2">
        <f>F24*G24</f>
        <v>0</v>
      </c>
      <c r="I24" s="43">
        <f>F24*G24</f>
        <v>0</v>
      </c>
      <c r="J24" s="12"/>
      <c r="K24" s="12"/>
      <c r="L24" s="12"/>
      <c r="M24" s="12"/>
      <c r="N24" s="12"/>
      <c r="O24" s="12"/>
      <c r="P24" s="12"/>
    </row>
    <row r="25" spans="2:16" s="11" customFormat="1" ht="21.6" customHeight="1" x14ac:dyDescent="0.25">
      <c r="B25" s="24"/>
      <c r="C25" s="53"/>
      <c r="D25" s="54"/>
      <c r="E25" s="55"/>
      <c r="F25" s="56"/>
      <c r="G25" s="54"/>
      <c r="H25" s="57" t="s">
        <v>35</v>
      </c>
      <c r="I25" s="95">
        <f>IF(SUM(I24,I23)&gt;=D23,D23,SUM(I24,I23))</f>
        <v>0</v>
      </c>
      <c r="J25" s="12"/>
      <c r="K25" s="12"/>
      <c r="L25" s="12"/>
      <c r="M25" s="12"/>
      <c r="N25" s="12"/>
      <c r="O25" s="12"/>
      <c r="P25" s="12"/>
    </row>
    <row r="26" spans="2:16" s="11" customFormat="1" ht="42" customHeight="1" x14ac:dyDescent="0.25">
      <c r="B26" s="2">
        <v>12</v>
      </c>
      <c r="C26" s="4" t="s">
        <v>61</v>
      </c>
      <c r="D26" s="133">
        <v>35</v>
      </c>
      <c r="E26" s="14" t="s">
        <v>4</v>
      </c>
      <c r="F26" s="5"/>
      <c r="G26" s="1">
        <v>7</v>
      </c>
      <c r="H26" s="2">
        <f>F26*G26</f>
        <v>0</v>
      </c>
      <c r="I26" s="43">
        <f>F26*G26</f>
        <v>0</v>
      </c>
      <c r="J26" s="12"/>
      <c r="K26" s="12"/>
      <c r="L26" s="12"/>
      <c r="M26" s="12"/>
      <c r="N26" s="12"/>
      <c r="O26" s="12"/>
      <c r="P26" s="12"/>
    </row>
    <row r="27" spans="2:16" s="11" customFormat="1" ht="42" customHeight="1" x14ac:dyDescent="0.25">
      <c r="B27" s="2">
        <v>13</v>
      </c>
      <c r="C27" s="4" t="s">
        <v>51</v>
      </c>
      <c r="D27" s="133"/>
      <c r="E27" s="14" t="s">
        <v>4</v>
      </c>
      <c r="F27" s="5"/>
      <c r="G27" s="1">
        <v>3</v>
      </c>
      <c r="H27" s="2">
        <v>0</v>
      </c>
      <c r="I27" s="43">
        <f>F27*G27</f>
        <v>0</v>
      </c>
      <c r="J27" s="12"/>
      <c r="K27" s="12"/>
      <c r="L27" s="12"/>
      <c r="M27" s="12"/>
      <c r="N27" s="12"/>
      <c r="O27" s="12"/>
      <c r="P27" s="12"/>
    </row>
    <row r="28" spans="2:16" s="11" customFormat="1" ht="21.6" customHeight="1" x14ac:dyDescent="0.25">
      <c r="B28" s="24"/>
      <c r="C28" s="52"/>
      <c r="D28" s="19"/>
      <c r="E28" s="16"/>
      <c r="F28" s="6"/>
      <c r="G28" s="19"/>
      <c r="H28" s="8" t="s">
        <v>36</v>
      </c>
      <c r="I28" s="95">
        <f>IF(SUM(I27,I26)&gt;=D26,D26,SUM(I27,I26))</f>
        <v>0</v>
      </c>
      <c r="J28" s="12"/>
      <c r="K28" s="12"/>
      <c r="L28" s="12"/>
      <c r="M28" s="12"/>
      <c r="N28" s="12"/>
      <c r="O28" s="12"/>
      <c r="P28" s="12"/>
    </row>
    <row r="29" spans="2:16" s="11" customFormat="1" ht="28.15" customHeight="1" x14ac:dyDescent="0.25">
      <c r="B29" s="2">
        <v>14</v>
      </c>
      <c r="C29" s="4" t="s">
        <v>62</v>
      </c>
      <c r="D29" s="2">
        <v>10</v>
      </c>
      <c r="E29" s="14" t="s">
        <v>24</v>
      </c>
      <c r="F29" s="5"/>
      <c r="G29" s="1">
        <v>2</v>
      </c>
      <c r="H29" s="2">
        <f t="shared" si="1"/>
        <v>0</v>
      </c>
      <c r="I29" s="3">
        <f t="shared" si="3"/>
        <v>0</v>
      </c>
      <c r="J29" s="12"/>
      <c r="K29" s="12"/>
      <c r="L29" s="12"/>
      <c r="M29" s="12"/>
      <c r="N29" s="12"/>
      <c r="O29" s="12"/>
      <c r="P29" s="12"/>
    </row>
    <row r="30" spans="2:16" s="11" customFormat="1" ht="28.15" customHeight="1" x14ac:dyDescent="0.25">
      <c r="B30" s="2">
        <v>15</v>
      </c>
      <c r="C30" s="4" t="s">
        <v>63</v>
      </c>
      <c r="D30" s="133">
        <v>25</v>
      </c>
      <c r="E30" s="14" t="s">
        <v>12</v>
      </c>
      <c r="F30" s="5"/>
      <c r="G30" s="1">
        <v>5</v>
      </c>
      <c r="H30" s="2">
        <f>F30*G30</f>
        <v>0</v>
      </c>
      <c r="I30" s="3">
        <f>F30*G30</f>
        <v>0</v>
      </c>
      <c r="J30" s="12"/>
      <c r="K30" s="12"/>
      <c r="L30" s="12"/>
      <c r="M30" s="12"/>
      <c r="N30" s="12"/>
      <c r="O30" s="12"/>
      <c r="P30" s="12"/>
    </row>
    <row r="31" spans="2:16" s="11" customFormat="1" ht="28.15" customHeight="1" x14ac:dyDescent="0.25">
      <c r="B31" s="2">
        <v>16</v>
      </c>
      <c r="C31" s="4" t="s">
        <v>64</v>
      </c>
      <c r="D31" s="133"/>
      <c r="E31" s="14" t="s">
        <v>12</v>
      </c>
      <c r="F31" s="5"/>
      <c r="G31" s="1">
        <v>2</v>
      </c>
      <c r="H31" s="2">
        <f>F31*G31</f>
        <v>0</v>
      </c>
      <c r="I31" s="3">
        <f>F31*G31</f>
        <v>0</v>
      </c>
      <c r="J31" s="12"/>
      <c r="K31" s="12"/>
      <c r="L31" s="12"/>
      <c r="M31" s="12"/>
      <c r="N31" s="12"/>
      <c r="O31" s="12"/>
      <c r="P31" s="12"/>
    </row>
    <row r="32" spans="2:16" s="11" customFormat="1" ht="21.6" customHeight="1" x14ac:dyDescent="0.25">
      <c r="B32" s="24"/>
      <c r="C32" s="52"/>
      <c r="D32" s="19"/>
      <c r="E32" s="16"/>
      <c r="F32" s="6"/>
      <c r="G32" s="19"/>
      <c r="H32" s="8" t="s">
        <v>43</v>
      </c>
      <c r="I32" s="95">
        <f>IF(SUM(I31,I30)&gt;=D30,D30,SUM(I31,I30))</f>
        <v>0</v>
      </c>
      <c r="J32" s="12"/>
      <c r="K32" s="12"/>
      <c r="L32" s="12"/>
      <c r="M32" s="12"/>
      <c r="N32" s="12"/>
      <c r="O32" s="12"/>
      <c r="P32" s="12"/>
    </row>
    <row r="33" spans="2:16" s="11" customFormat="1" ht="28.15" customHeight="1" x14ac:dyDescent="0.25">
      <c r="B33" s="2">
        <v>17</v>
      </c>
      <c r="C33" s="4" t="s">
        <v>52</v>
      </c>
      <c r="D33" s="2">
        <v>2</v>
      </c>
      <c r="E33" s="14" t="s">
        <v>12</v>
      </c>
      <c r="F33" s="5"/>
      <c r="G33" s="1">
        <v>0.2</v>
      </c>
      <c r="H33" s="2">
        <f t="shared" si="1"/>
        <v>0</v>
      </c>
      <c r="I33" s="100">
        <f t="shared" si="3"/>
        <v>0</v>
      </c>
      <c r="J33" s="12"/>
      <c r="K33" s="12"/>
      <c r="L33" s="12"/>
      <c r="M33" s="12"/>
      <c r="N33" s="12"/>
      <c r="O33" s="12"/>
      <c r="P33" s="12"/>
    </row>
    <row r="34" spans="2:16" s="11" customFormat="1" ht="28.15" customHeight="1" x14ac:dyDescent="0.25">
      <c r="B34" s="2">
        <v>18</v>
      </c>
      <c r="C34" s="4" t="s">
        <v>65</v>
      </c>
      <c r="D34" s="2">
        <v>5</v>
      </c>
      <c r="E34" s="14" t="s">
        <v>5</v>
      </c>
      <c r="F34" s="5"/>
      <c r="G34" s="1">
        <v>0.5</v>
      </c>
      <c r="H34" s="2">
        <f t="shared" si="1"/>
        <v>0</v>
      </c>
      <c r="I34" s="100">
        <f t="shared" si="3"/>
        <v>0</v>
      </c>
      <c r="J34" s="12"/>
      <c r="K34" s="12"/>
      <c r="L34" s="12"/>
      <c r="M34" s="12"/>
      <c r="N34" s="12"/>
      <c r="O34" s="12"/>
      <c r="P34" s="12"/>
    </row>
    <row r="35" spans="2:16" s="11" customFormat="1" ht="28.15" customHeight="1" x14ac:dyDescent="0.25">
      <c r="B35" s="2">
        <v>19</v>
      </c>
      <c r="C35" s="4" t="s">
        <v>66</v>
      </c>
      <c r="D35" s="2">
        <v>1</v>
      </c>
      <c r="E35" s="14" t="s">
        <v>13</v>
      </c>
      <c r="F35" s="5"/>
      <c r="G35" s="1">
        <v>0.1</v>
      </c>
      <c r="H35" s="2">
        <f t="shared" si="1"/>
        <v>0</v>
      </c>
      <c r="I35" s="100">
        <f t="shared" si="3"/>
        <v>0</v>
      </c>
      <c r="J35" s="12"/>
      <c r="K35" s="12"/>
      <c r="L35" s="12"/>
      <c r="M35" s="12"/>
      <c r="N35" s="12"/>
      <c r="O35" s="12"/>
      <c r="P35" s="12"/>
    </row>
    <row r="36" spans="2:16" s="11" customFormat="1" ht="28.15" customHeight="1" x14ac:dyDescent="0.25">
      <c r="B36" s="2">
        <v>20</v>
      </c>
      <c r="C36" s="4" t="s">
        <v>53</v>
      </c>
      <c r="D36" s="2">
        <v>2</v>
      </c>
      <c r="E36" s="14" t="s">
        <v>6</v>
      </c>
      <c r="F36" s="5"/>
      <c r="G36" s="1">
        <v>0.2</v>
      </c>
      <c r="H36" s="2">
        <f t="shared" si="1"/>
        <v>0</v>
      </c>
      <c r="I36" s="100">
        <f t="shared" si="3"/>
        <v>0</v>
      </c>
      <c r="J36" s="12"/>
      <c r="K36" s="12"/>
      <c r="L36" s="12"/>
      <c r="M36" s="12"/>
      <c r="N36" s="12"/>
      <c r="O36" s="12"/>
      <c r="P36" s="12"/>
    </row>
    <row r="37" spans="2:16" s="11" customFormat="1" ht="19.899999999999999" customHeight="1" x14ac:dyDescent="0.25">
      <c r="B37" s="2">
        <v>21</v>
      </c>
      <c r="C37" s="4" t="s">
        <v>67</v>
      </c>
      <c r="D37" s="2">
        <v>5</v>
      </c>
      <c r="E37" s="14" t="s">
        <v>25</v>
      </c>
      <c r="F37" s="5"/>
      <c r="G37" s="1">
        <v>1</v>
      </c>
      <c r="H37" s="2">
        <f t="shared" si="1"/>
        <v>0</v>
      </c>
      <c r="I37" s="43">
        <f t="shared" si="3"/>
        <v>0</v>
      </c>
      <c r="J37" s="12"/>
      <c r="K37" s="12"/>
      <c r="L37" s="12"/>
      <c r="M37" s="12"/>
      <c r="N37" s="12"/>
      <c r="O37" s="12"/>
      <c r="P37" s="12"/>
    </row>
    <row r="38" spans="2:16" s="11" customFormat="1" ht="19.899999999999999" customHeight="1" x14ac:dyDescent="0.25">
      <c r="B38" s="2">
        <v>22</v>
      </c>
      <c r="C38" s="38" t="s">
        <v>54</v>
      </c>
      <c r="D38" s="18">
        <v>3</v>
      </c>
      <c r="E38" s="14" t="s">
        <v>38</v>
      </c>
      <c r="F38" s="5"/>
      <c r="G38" s="1">
        <v>3</v>
      </c>
      <c r="H38" s="2">
        <f>F38*G38</f>
        <v>0</v>
      </c>
      <c r="I38" s="43">
        <f t="shared" si="3"/>
        <v>0</v>
      </c>
      <c r="J38" s="12"/>
      <c r="K38" s="12"/>
      <c r="L38" s="12"/>
      <c r="M38" s="12"/>
      <c r="N38" s="12"/>
      <c r="O38" s="12"/>
      <c r="P38" s="12"/>
    </row>
    <row r="39" spans="2:16" s="11" customFormat="1" ht="28.15" customHeight="1" x14ac:dyDescent="0.25">
      <c r="B39" s="2">
        <v>23</v>
      </c>
      <c r="C39" s="38" t="s">
        <v>55</v>
      </c>
      <c r="D39" s="18">
        <v>1</v>
      </c>
      <c r="E39" s="14" t="s">
        <v>38</v>
      </c>
      <c r="F39" s="5"/>
      <c r="G39" s="1">
        <v>1</v>
      </c>
      <c r="H39" s="2">
        <f>F39*G39</f>
        <v>0</v>
      </c>
      <c r="I39" s="43">
        <f t="shared" si="3"/>
        <v>0</v>
      </c>
      <c r="J39" s="12"/>
      <c r="K39" s="12"/>
      <c r="L39" s="12"/>
      <c r="M39" s="12"/>
      <c r="N39" s="12"/>
      <c r="O39" s="12"/>
      <c r="P39" s="12"/>
    </row>
    <row r="40" spans="2:16" s="12" customFormat="1" ht="28.15" customHeight="1" x14ac:dyDescent="0.25">
      <c r="B40" s="2">
        <v>24</v>
      </c>
      <c r="C40" s="50" t="s">
        <v>68</v>
      </c>
      <c r="D40" s="37">
        <v>5</v>
      </c>
      <c r="E40" s="58" t="s">
        <v>21</v>
      </c>
      <c r="F40" s="59"/>
      <c r="G40" s="1">
        <v>0.5</v>
      </c>
      <c r="H40" s="2">
        <f>F40*G40</f>
        <v>0</v>
      </c>
      <c r="I40" s="100">
        <f t="shared" ref="I40" si="4">IF(H40&gt;=D40,D40,H40)</f>
        <v>0</v>
      </c>
    </row>
    <row r="41" spans="2:16" s="12" customFormat="1" ht="42" customHeight="1" x14ac:dyDescent="0.25">
      <c r="B41" s="2">
        <v>25</v>
      </c>
      <c r="C41" s="4" t="s">
        <v>56</v>
      </c>
      <c r="D41" s="133">
        <v>6</v>
      </c>
      <c r="E41" s="14" t="s">
        <v>39</v>
      </c>
      <c r="F41" s="5"/>
      <c r="G41" s="1">
        <v>2</v>
      </c>
      <c r="H41" s="2">
        <f>F41*G41</f>
        <v>0</v>
      </c>
      <c r="I41" s="43">
        <f>F41*G41</f>
        <v>0</v>
      </c>
    </row>
    <row r="42" spans="2:16" s="12" customFormat="1" ht="28.15" customHeight="1" x14ac:dyDescent="0.25">
      <c r="B42" s="2">
        <v>26</v>
      </c>
      <c r="C42" s="4" t="s">
        <v>69</v>
      </c>
      <c r="D42" s="133"/>
      <c r="E42" s="14" t="s">
        <v>39</v>
      </c>
      <c r="F42" s="5"/>
      <c r="G42" s="1">
        <v>1</v>
      </c>
      <c r="H42" s="2">
        <f>F42*G42</f>
        <v>0</v>
      </c>
      <c r="I42" s="43">
        <f>F42*G42</f>
        <v>0</v>
      </c>
      <c r="L42" s="34"/>
    </row>
    <row r="43" spans="2:16" s="11" customFormat="1" ht="19.899999999999999" customHeight="1" x14ac:dyDescent="0.25">
      <c r="B43" s="24"/>
      <c r="C43" s="69"/>
      <c r="D43" s="70"/>
      <c r="E43" s="71"/>
      <c r="F43" s="72"/>
      <c r="G43" s="70"/>
      <c r="H43" s="73" t="s">
        <v>44</v>
      </c>
      <c r="I43" s="95">
        <f>IF(SUM(I42,I41)&gt;=D41,D41,SUM(I42,I41))</f>
        <v>0</v>
      </c>
      <c r="J43" s="12"/>
      <c r="K43" s="12"/>
      <c r="L43" s="12"/>
      <c r="M43" s="12"/>
      <c r="N43" s="12"/>
      <c r="O43" s="12"/>
      <c r="P43" s="12"/>
    </row>
    <row r="44" spans="2:16" s="11" customFormat="1" ht="19.899999999999999" customHeight="1" x14ac:dyDescent="0.3">
      <c r="B44" s="25"/>
      <c r="C44" s="63"/>
      <c r="D44" s="64"/>
      <c r="E44" s="65"/>
      <c r="F44" s="65"/>
      <c r="G44" s="65"/>
      <c r="H44" s="67" t="s">
        <v>14</v>
      </c>
      <c r="I44" s="94">
        <f>SUM(I43,I33:I40,I32,I29,I28,I25,I22)</f>
        <v>0</v>
      </c>
      <c r="J44" s="12"/>
      <c r="K44" s="12"/>
      <c r="L44" s="34"/>
      <c r="M44" s="12"/>
      <c r="N44" s="12"/>
      <c r="O44" s="12"/>
      <c r="P44" s="12"/>
    </row>
    <row r="45" spans="2:16" ht="16.149999999999999" customHeight="1" x14ac:dyDescent="0.25">
      <c r="B45" s="25"/>
      <c r="C45" s="98" t="s">
        <v>23</v>
      </c>
      <c r="D45" s="74"/>
      <c r="E45" s="75"/>
      <c r="F45" s="74"/>
      <c r="G45" s="74"/>
      <c r="H45" s="76"/>
      <c r="I45" s="77"/>
    </row>
    <row r="46" spans="2:16" ht="16.149999999999999" customHeight="1" x14ac:dyDescent="0.25">
      <c r="B46" s="25"/>
      <c r="C46" s="99" t="s">
        <v>8</v>
      </c>
      <c r="D46" s="74"/>
      <c r="E46" s="75"/>
      <c r="F46" s="74"/>
      <c r="G46" s="74"/>
      <c r="H46" s="76"/>
      <c r="I46" s="77"/>
    </row>
    <row r="47" spans="2:16" ht="16.149999999999999" customHeight="1" x14ac:dyDescent="0.25">
      <c r="B47" s="25"/>
      <c r="C47" s="99" t="s">
        <v>9</v>
      </c>
      <c r="D47" s="74"/>
      <c r="E47" s="75"/>
      <c r="F47" s="74"/>
      <c r="G47" s="74"/>
      <c r="H47" s="76"/>
      <c r="I47" s="77"/>
    </row>
    <row r="48" spans="2:16" ht="19.899999999999999" customHeight="1" x14ac:dyDescent="0.25">
      <c r="B48" s="97"/>
      <c r="C48" s="134" t="s">
        <v>75</v>
      </c>
      <c r="D48" s="135"/>
      <c r="E48" s="135"/>
      <c r="F48" s="135"/>
      <c r="G48" s="135"/>
      <c r="H48" s="135"/>
      <c r="I48" s="136"/>
    </row>
    <row r="49" spans="2:9" ht="24" customHeight="1" x14ac:dyDescent="0.25">
      <c r="B49" s="108">
        <v>27</v>
      </c>
      <c r="C49" s="116" t="s">
        <v>70</v>
      </c>
      <c r="D49" s="118">
        <v>1</v>
      </c>
      <c r="E49" s="40" t="s">
        <v>41</v>
      </c>
      <c r="F49" s="28"/>
      <c r="G49" s="110">
        <v>0.1</v>
      </c>
      <c r="H49" s="108">
        <f>F49*G49+(F50*G49/2)</f>
        <v>0</v>
      </c>
      <c r="I49" s="104">
        <f>IF(H49&gt;=D49,D49,H49)</f>
        <v>0</v>
      </c>
    </row>
    <row r="50" spans="2:9" ht="24" customHeight="1" x14ac:dyDescent="0.25">
      <c r="B50" s="112"/>
      <c r="C50" s="117"/>
      <c r="D50" s="119"/>
      <c r="E50" s="14" t="s">
        <v>42</v>
      </c>
      <c r="F50" s="41"/>
      <c r="G50" s="126"/>
      <c r="H50" s="112"/>
      <c r="I50" s="106"/>
    </row>
    <row r="51" spans="2:9" ht="24" customHeight="1" x14ac:dyDescent="0.25">
      <c r="B51" s="108">
        <v>28</v>
      </c>
      <c r="C51" s="116" t="s">
        <v>46</v>
      </c>
      <c r="D51" s="118">
        <v>2</v>
      </c>
      <c r="E51" s="40" t="s">
        <v>41</v>
      </c>
      <c r="F51" s="20"/>
      <c r="G51" s="110">
        <v>0.2</v>
      </c>
      <c r="H51" s="108">
        <f>F51*G51+(F52*G51/2)</f>
        <v>0</v>
      </c>
      <c r="I51" s="104">
        <f>IF(H51&gt;=D51,D51,H51)</f>
        <v>0</v>
      </c>
    </row>
    <row r="52" spans="2:9" ht="24" customHeight="1" x14ac:dyDescent="0.25">
      <c r="B52" s="112"/>
      <c r="C52" s="127"/>
      <c r="D52" s="128"/>
      <c r="E52" s="47" t="s">
        <v>42</v>
      </c>
      <c r="F52" s="20"/>
      <c r="G52" s="111"/>
      <c r="H52" s="109"/>
      <c r="I52" s="105"/>
    </row>
    <row r="53" spans="2:9" ht="19.899999999999999" customHeight="1" x14ac:dyDescent="0.25">
      <c r="B53" s="68"/>
      <c r="C53" s="115" t="s">
        <v>76</v>
      </c>
      <c r="D53" s="115"/>
      <c r="E53" s="115"/>
      <c r="F53" s="115"/>
      <c r="G53" s="115"/>
      <c r="H53" s="115"/>
      <c r="I53" s="115"/>
    </row>
    <row r="54" spans="2:9" ht="24" customHeight="1" x14ac:dyDescent="0.25">
      <c r="B54" s="107">
        <v>29</v>
      </c>
      <c r="C54" s="120" t="s">
        <v>77</v>
      </c>
      <c r="D54" s="113">
        <v>100</v>
      </c>
      <c r="E54" s="101" t="s">
        <v>85</v>
      </c>
      <c r="F54" s="5"/>
      <c r="G54" s="114">
        <v>10</v>
      </c>
      <c r="H54" s="107">
        <f>F54*G54+(F55*G54/2)</f>
        <v>0</v>
      </c>
      <c r="I54" s="102">
        <f>IF(H54&gt;=D54,D54,H54)</f>
        <v>0</v>
      </c>
    </row>
    <row r="55" spans="2:9" ht="24" customHeight="1" x14ac:dyDescent="0.25">
      <c r="B55" s="107"/>
      <c r="C55" s="121"/>
      <c r="D55" s="113"/>
      <c r="E55" s="101" t="s">
        <v>86</v>
      </c>
      <c r="F55" s="5"/>
      <c r="G55" s="114"/>
      <c r="H55" s="107"/>
      <c r="I55" s="103"/>
    </row>
    <row r="56" spans="2:9" ht="24" customHeight="1" x14ac:dyDescent="0.25">
      <c r="B56" s="107">
        <v>30</v>
      </c>
      <c r="C56" s="120" t="s">
        <v>78</v>
      </c>
      <c r="D56" s="113">
        <v>87.5</v>
      </c>
      <c r="E56" s="101" t="s">
        <v>85</v>
      </c>
      <c r="F56" s="5"/>
      <c r="G56" s="114">
        <v>8.75</v>
      </c>
      <c r="H56" s="107">
        <f>F56*G56+(F57*G56/2)</f>
        <v>0</v>
      </c>
      <c r="I56" s="102">
        <f>IF(H56&gt;=D56,D56,H56)</f>
        <v>0</v>
      </c>
    </row>
    <row r="57" spans="2:9" ht="24" customHeight="1" x14ac:dyDescent="0.25">
      <c r="B57" s="107"/>
      <c r="C57" s="121"/>
      <c r="D57" s="113"/>
      <c r="E57" s="101" t="s">
        <v>86</v>
      </c>
      <c r="F57" s="5"/>
      <c r="G57" s="114"/>
      <c r="H57" s="107"/>
      <c r="I57" s="103"/>
    </row>
    <row r="58" spans="2:9" ht="24" customHeight="1" x14ac:dyDescent="0.25">
      <c r="B58" s="108">
        <v>31</v>
      </c>
      <c r="C58" s="120" t="s">
        <v>79</v>
      </c>
      <c r="D58" s="122">
        <v>75</v>
      </c>
      <c r="E58" s="101" t="s">
        <v>85</v>
      </c>
      <c r="F58" s="5"/>
      <c r="G58" s="124">
        <v>7.5</v>
      </c>
      <c r="H58" s="107">
        <f>F58*G58+(F59*G58/2)</f>
        <v>0</v>
      </c>
      <c r="I58" s="102">
        <f>IF(H58&gt;=D58,D58,H58)</f>
        <v>0</v>
      </c>
    </row>
    <row r="59" spans="2:9" ht="24" customHeight="1" x14ac:dyDescent="0.25">
      <c r="B59" s="112"/>
      <c r="C59" s="121"/>
      <c r="D59" s="123"/>
      <c r="E59" s="101" t="s">
        <v>86</v>
      </c>
      <c r="F59" s="5"/>
      <c r="G59" s="125"/>
      <c r="H59" s="107"/>
      <c r="I59" s="103"/>
    </row>
    <row r="60" spans="2:9" ht="24" customHeight="1" x14ac:dyDescent="0.25">
      <c r="B60" s="108">
        <v>32</v>
      </c>
      <c r="C60" s="120" t="s">
        <v>80</v>
      </c>
      <c r="D60" s="122">
        <v>62.5</v>
      </c>
      <c r="E60" s="101" t="s">
        <v>85</v>
      </c>
      <c r="F60" s="5"/>
      <c r="G60" s="124">
        <v>6.25</v>
      </c>
      <c r="H60" s="107">
        <f>F60*G60+(F61*G60/2)</f>
        <v>0</v>
      </c>
      <c r="I60" s="102">
        <f>IF(H60&gt;=D60,D60,H60)</f>
        <v>0</v>
      </c>
    </row>
    <row r="61" spans="2:9" ht="24" customHeight="1" x14ac:dyDescent="0.25">
      <c r="B61" s="112"/>
      <c r="C61" s="121"/>
      <c r="D61" s="123"/>
      <c r="E61" s="101" t="s">
        <v>86</v>
      </c>
      <c r="F61" s="5"/>
      <c r="G61" s="125"/>
      <c r="H61" s="107"/>
      <c r="I61" s="103"/>
    </row>
    <row r="62" spans="2:9" ht="24" customHeight="1" x14ac:dyDescent="0.25">
      <c r="B62" s="107">
        <f>B60+1</f>
        <v>33</v>
      </c>
      <c r="C62" s="120" t="s">
        <v>81</v>
      </c>
      <c r="D62" s="113">
        <v>50</v>
      </c>
      <c r="E62" s="101" t="s">
        <v>85</v>
      </c>
      <c r="F62" s="5"/>
      <c r="G62" s="114">
        <v>5</v>
      </c>
      <c r="H62" s="107">
        <f>F62*G62+(F63*G62/2)</f>
        <v>0</v>
      </c>
      <c r="I62" s="102">
        <f>IF(H62&gt;=D62,D62,H62)</f>
        <v>0</v>
      </c>
    </row>
    <row r="63" spans="2:9" ht="24" customHeight="1" x14ac:dyDescent="0.25">
      <c r="B63" s="107"/>
      <c r="C63" s="121"/>
      <c r="D63" s="113"/>
      <c r="E63" s="101" t="s">
        <v>86</v>
      </c>
      <c r="F63" s="5"/>
      <c r="G63" s="114"/>
      <c r="H63" s="107"/>
      <c r="I63" s="103"/>
    </row>
    <row r="64" spans="2:9" ht="24" customHeight="1" x14ac:dyDescent="0.25">
      <c r="B64" s="107">
        <v>34</v>
      </c>
      <c r="C64" s="120" t="s">
        <v>82</v>
      </c>
      <c r="D64" s="113">
        <v>37.5</v>
      </c>
      <c r="E64" s="101" t="s">
        <v>85</v>
      </c>
      <c r="F64" s="5"/>
      <c r="G64" s="114">
        <v>3.75</v>
      </c>
      <c r="H64" s="107">
        <f>F64*G64+(F65*G64/2)</f>
        <v>0</v>
      </c>
      <c r="I64" s="102">
        <f>IF(H64&gt;=D64,D64,H64)</f>
        <v>0</v>
      </c>
    </row>
    <row r="65" spans="2:9" ht="24" customHeight="1" x14ac:dyDescent="0.25">
      <c r="B65" s="107"/>
      <c r="C65" s="121"/>
      <c r="D65" s="113"/>
      <c r="E65" s="101" t="s">
        <v>86</v>
      </c>
      <c r="F65" s="5"/>
      <c r="G65" s="114"/>
      <c r="H65" s="107"/>
      <c r="I65" s="103"/>
    </row>
    <row r="66" spans="2:9" ht="24" customHeight="1" x14ac:dyDescent="0.25">
      <c r="B66" s="107">
        <v>35</v>
      </c>
      <c r="C66" s="120" t="s">
        <v>83</v>
      </c>
      <c r="D66" s="113">
        <v>25</v>
      </c>
      <c r="E66" s="101" t="s">
        <v>85</v>
      </c>
      <c r="F66" s="5"/>
      <c r="G66" s="114">
        <v>2.5</v>
      </c>
      <c r="H66" s="107">
        <f>F66*G66+(F67*G66/2)</f>
        <v>0</v>
      </c>
      <c r="I66" s="102">
        <f>IF(H66&gt;=D66,D66,H66)</f>
        <v>0</v>
      </c>
    </row>
    <row r="67" spans="2:9" ht="24" customHeight="1" x14ac:dyDescent="0.25">
      <c r="B67" s="107"/>
      <c r="C67" s="121"/>
      <c r="D67" s="113"/>
      <c r="E67" s="101" t="s">
        <v>86</v>
      </c>
      <c r="F67" s="5"/>
      <c r="G67" s="114"/>
      <c r="H67" s="107"/>
      <c r="I67" s="103"/>
    </row>
    <row r="68" spans="2:9" ht="24" customHeight="1" x14ac:dyDescent="0.25">
      <c r="B68" s="107">
        <v>36</v>
      </c>
      <c r="C68" s="120" t="s">
        <v>84</v>
      </c>
      <c r="D68" s="113">
        <v>12.5</v>
      </c>
      <c r="E68" s="101" t="s">
        <v>85</v>
      </c>
      <c r="F68" s="5"/>
      <c r="G68" s="114">
        <v>1.25</v>
      </c>
      <c r="H68" s="107">
        <f>F68*G68+(F69*G68/2)</f>
        <v>0</v>
      </c>
      <c r="I68" s="102">
        <f>IF(H68&gt;=D68,D68,H68)</f>
        <v>0</v>
      </c>
    </row>
    <row r="69" spans="2:9" ht="24" customHeight="1" x14ac:dyDescent="0.25">
      <c r="B69" s="107"/>
      <c r="C69" s="121"/>
      <c r="D69" s="113"/>
      <c r="E69" s="101" t="s">
        <v>86</v>
      </c>
      <c r="F69" s="5"/>
      <c r="G69" s="114"/>
      <c r="H69" s="107"/>
      <c r="I69" s="103"/>
    </row>
    <row r="70" spans="2:9" ht="19.899999999999999" customHeight="1" x14ac:dyDescent="0.25">
      <c r="B70" s="2">
        <v>37</v>
      </c>
      <c r="C70" s="33" t="s">
        <v>71</v>
      </c>
      <c r="D70" s="18">
        <v>25</v>
      </c>
      <c r="E70" s="58" t="s">
        <v>10</v>
      </c>
      <c r="F70" s="5"/>
      <c r="G70" s="1">
        <v>5</v>
      </c>
      <c r="H70" s="36">
        <f>F70*G70</f>
        <v>0</v>
      </c>
      <c r="I70" s="43">
        <f>IF(H70&gt;=D70,D70,H70)</f>
        <v>0</v>
      </c>
    </row>
    <row r="71" spans="2:9" ht="19.899999999999999" customHeight="1" x14ac:dyDescent="0.25">
      <c r="B71" s="2">
        <v>38</v>
      </c>
      <c r="C71" s="4" t="s">
        <v>72</v>
      </c>
      <c r="D71" s="2">
        <v>50</v>
      </c>
      <c r="E71" s="58" t="s">
        <v>15</v>
      </c>
      <c r="F71" s="5"/>
      <c r="G71" s="1">
        <v>10</v>
      </c>
      <c r="H71" s="36">
        <f t="shared" ref="H71:H72" si="5">F71*G71</f>
        <v>0</v>
      </c>
      <c r="I71" s="43">
        <f t="shared" ref="I71:I72" si="6">IF(H71&gt;=D71,D71,H71)</f>
        <v>0</v>
      </c>
    </row>
    <row r="72" spans="2:9" ht="19.899999999999999" customHeight="1" x14ac:dyDescent="0.25">
      <c r="B72" s="2">
        <v>39</v>
      </c>
      <c r="C72" s="22" t="s">
        <v>73</v>
      </c>
      <c r="D72" s="10">
        <v>75</v>
      </c>
      <c r="E72" s="17" t="s">
        <v>16</v>
      </c>
      <c r="F72" s="20"/>
      <c r="G72" s="9">
        <v>15</v>
      </c>
      <c r="H72" s="39">
        <f t="shared" si="5"/>
        <v>0</v>
      </c>
      <c r="I72" s="42">
        <f t="shared" si="6"/>
        <v>0</v>
      </c>
    </row>
    <row r="73" spans="2:9" ht="21.6" customHeight="1" x14ac:dyDescent="0.3">
      <c r="B73" s="62"/>
      <c r="C73" s="63"/>
      <c r="D73" s="64"/>
      <c r="E73" s="65"/>
      <c r="F73" s="65"/>
      <c r="G73" s="66"/>
      <c r="H73" s="67" t="s">
        <v>11</v>
      </c>
      <c r="I73" s="94">
        <f>SUM(I54:I72,I49:I52)</f>
        <v>0</v>
      </c>
    </row>
    <row r="74" spans="2:9" x14ac:dyDescent="0.25">
      <c r="B74" s="25"/>
    </row>
    <row r="75" spans="2:9" x14ac:dyDescent="0.25">
      <c r="B75" s="25"/>
    </row>
    <row r="76" spans="2:9" x14ac:dyDescent="0.25">
      <c r="B76" s="25"/>
    </row>
    <row r="77" spans="2:9" x14ac:dyDescent="0.25">
      <c r="B77" s="25"/>
    </row>
    <row r="78" spans="2:9" x14ac:dyDescent="0.25">
      <c r="B78" s="25"/>
    </row>
    <row r="79" spans="2:9" x14ac:dyDescent="0.25">
      <c r="B79" s="25"/>
    </row>
    <row r="80" spans="2:9" x14ac:dyDescent="0.25">
      <c r="B80" s="25"/>
    </row>
    <row r="81" spans="2:2" x14ac:dyDescent="0.25">
      <c r="B81" s="25"/>
    </row>
    <row r="82" spans="2:2" x14ac:dyDescent="0.25">
      <c r="B82" s="25"/>
    </row>
    <row r="83" spans="2:2" x14ac:dyDescent="0.25">
      <c r="B83" s="25"/>
    </row>
    <row r="84" spans="2:2" x14ac:dyDescent="0.25">
      <c r="B84" s="25"/>
    </row>
    <row r="85" spans="2:2" x14ac:dyDescent="0.25">
      <c r="B85" s="25"/>
    </row>
    <row r="86" spans="2:2" x14ac:dyDescent="0.25">
      <c r="B86" s="25"/>
    </row>
  </sheetData>
  <sheetProtection algorithmName="SHA-512" hashValue="bP5Ux7rIpeZihSz29RrHjXFmks58M6+BYwnLDjtcsHMjqkm/5vW+RUfNG957b7poxE++rP3QeXNCrlSguizT5w==" saltValue="e3UF/f7U9nIZrNPknqYhqw==" spinCount="100000" sheet="1" objects="1" scenarios="1" selectLockedCells="1"/>
  <mergeCells count="82">
    <mergeCell ref="B14:B15"/>
    <mergeCell ref="D14:D15"/>
    <mergeCell ref="E14:E15"/>
    <mergeCell ref="C4:I4"/>
    <mergeCell ref="D10:D11"/>
    <mergeCell ref="C12:H12"/>
    <mergeCell ref="I14:I15"/>
    <mergeCell ref="H14:H15"/>
    <mergeCell ref="D23:D24"/>
    <mergeCell ref="D26:D27"/>
    <mergeCell ref="D30:D31"/>
    <mergeCell ref="C48:I48"/>
    <mergeCell ref="D6:I6"/>
    <mergeCell ref="F14:F15"/>
    <mergeCell ref="G14:G15"/>
    <mergeCell ref="D41:D42"/>
    <mergeCell ref="C1:I1"/>
    <mergeCell ref="C2:I2"/>
    <mergeCell ref="C3:I3"/>
    <mergeCell ref="D7:I7"/>
    <mergeCell ref="C5:I5"/>
    <mergeCell ref="D68:D69"/>
    <mergeCell ref="D66:D67"/>
    <mergeCell ref="G49:G50"/>
    <mergeCell ref="H49:H50"/>
    <mergeCell ref="C51:C52"/>
    <mergeCell ref="D51:D52"/>
    <mergeCell ref="H66:H67"/>
    <mergeCell ref="G68:G69"/>
    <mergeCell ref="H68:H69"/>
    <mergeCell ref="C68:C69"/>
    <mergeCell ref="G66:G67"/>
    <mergeCell ref="D56:D57"/>
    <mergeCell ref="D64:D65"/>
    <mergeCell ref="D62:D63"/>
    <mergeCell ref="G56:G57"/>
    <mergeCell ref="H56:H57"/>
    <mergeCell ref="G62:G63"/>
    <mergeCell ref="H62:H63"/>
    <mergeCell ref="G64:G65"/>
    <mergeCell ref="H64:H65"/>
    <mergeCell ref="C54:C55"/>
    <mergeCell ref="C56:C57"/>
    <mergeCell ref="C62:C63"/>
    <mergeCell ref="C64:C65"/>
    <mergeCell ref="D58:D59"/>
    <mergeCell ref="D60:D61"/>
    <mergeCell ref="G58:G59"/>
    <mergeCell ref="G60:G61"/>
    <mergeCell ref="H58:H59"/>
    <mergeCell ref="H60:H61"/>
    <mergeCell ref="C66:C67"/>
    <mergeCell ref="B56:B57"/>
    <mergeCell ref="B62:B63"/>
    <mergeCell ref="B64:B65"/>
    <mergeCell ref="B66:B67"/>
    <mergeCell ref="B58:B59"/>
    <mergeCell ref="C58:C59"/>
    <mergeCell ref="B60:B61"/>
    <mergeCell ref="C60:C61"/>
    <mergeCell ref="I49:I50"/>
    <mergeCell ref="I54:I55"/>
    <mergeCell ref="I56:I57"/>
    <mergeCell ref="I62:I63"/>
    <mergeCell ref="B68:B69"/>
    <mergeCell ref="H51:H52"/>
    <mergeCell ref="G51:G52"/>
    <mergeCell ref="B51:B52"/>
    <mergeCell ref="B49:B50"/>
    <mergeCell ref="B54:B55"/>
    <mergeCell ref="D54:D55"/>
    <mergeCell ref="G54:G55"/>
    <mergeCell ref="H54:H55"/>
    <mergeCell ref="C53:I53"/>
    <mergeCell ref="C49:C50"/>
    <mergeCell ref="D49:D50"/>
    <mergeCell ref="I64:I65"/>
    <mergeCell ref="I66:I67"/>
    <mergeCell ref="I68:I69"/>
    <mergeCell ref="I51:I52"/>
    <mergeCell ref="I58:I59"/>
    <mergeCell ref="I60:I61"/>
  </mergeCells>
  <phoneticPr fontId="22" type="noConversion"/>
  <conditionalFormatting sqref="E51">
    <cfRule type="cellIs" dxfId="3" priority="4" operator="equal">
      <formula>"coautor"</formula>
    </cfRule>
  </conditionalFormatting>
  <conditionalFormatting sqref="E54:E57 E62:E69">
    <cfRule type="cellIs" dxfId="2" priority="3" operator="equal">
      <formula>"coautor"</formula>
    </cfRule>
  </conditionalFormatting>
  <conditionalFormatting sqref="E58:E59">
    <cfRule type="cellIs" dxfId="1" priority="2" operator="equal">
      <formula>"coautor"</formula>
    </cfRule>
  </conditionalFormatting>
  <conditionalFormatting sqref="E60:E61">
    <cfRule type="cellIs" dxfId="0" priority="1" operator="equal">
      <formula>"coautor"</formula>
    </cfRule>
  </conditionalFormatting>
  <pageMargins left="0.39370078740157483" right="0.39370078740157483" top="0.59055118110236227" bottom="0.78740157480314965" header="0.31496062992125984" footer="0.31496062992125984"/>
  <pageSetup paperSize="9" scale="78" orientation="portrait" horizontalDpi="4294967295" verticalDpi="4294967295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Pontuação Currículo - Doutorado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PO Nuner</dc:creator>
  <cp:lastModifiedBy>Carlito</cp:lastModifiedBy>
  <cp:lastPrinted>2019-04-23T13:29:58Z</cp:lastPrinted>
  <dcterms:created xsi:type="dcterms:W3CDTF">2014-06-06T21:10:38Z</dcterms:created>
  <dcterms:modified xsi:type="dcterms:W3CDTF">2025-07-01T14:54:24Z</dcterms:modified>
</cp:coreProperties>
</file>